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theme/theme1.xml" ContentType="application/vnd.openxmlformats-officedocument.theme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3"/>
  </bookViews>
  <sheets>
    <sheet name="Ingreso Datos" sheetId="1" state="visible" r:id="rId1"/>
    <sheet name="Vendedor" sheetId="2" state="visible" r:id="rId2"/>
    <sheet name="Comprador" sheetId="3" state="visible" r:id="rId3"/>
    <sheet name="Inversión + Rentabilidad" sheetId="4" state="visible" r:id="rId4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<sst xmlns="http://schemas.openxmlformats.org/spreadsheetml/2006/main" count="70" uniqueCount="70">
  <si>
    <t xml:space="preserve">INGRESO DE DATOS</t>
  </si>
  <si>
    <t xml:space="preserve">INSTRUCCIONES DE USO</t>
  </si>
  <si>
    <t xml:space="preserve">DATOS PROPIEDAD</t>
  </si>
  <si>
    <t xml:space="preserve">INGRESAREMOS LOS DATOS EN LOS ESPACIOS EN GRIS</t>
  </si>
  <si>
    <t xml:space="preserve">Valor de venta</t>
  </si>
  <si>
    <t xml:space="preserve">Valor catastral</t>
  </si>
  <si>
    <r>
      <rPr>
        <color theme="1"/>
        <rFont val="Arial"/>
      </rPr>
      <t xml:space="preserve">Esta hoja es de </t>
    </r>
    <r>
      <rPr>
        <b/>
        <color theme="1"/>
        <rFont val="Arial"/>
      </rPr>
      <t xml:space="preserve">uso interno</t>
    </r>
    <r>
      <rPr>
        <color theme="1"/>
        <rFont val="Arial"/>
      </rPr>
      <t xml:space="preserve">, unicamente se cargaron los datos aquí.</t>
    </r>
  </si>
  <si>
    <t xml:space="preserve">Contribucíon anual</t>
  </si>
  <si>
    <t xml:space="preserve">Las siguientes hojas no deberán de ser modificadas.</t>
  </si>
  <si>
    <t xml:space="preserve">Primaria anual</t>
  </si>
  <si>
    <t xml:space="preserve">Los calculos en las siguientes hojas se realizaran de manera automatica</t>
  </si>
  <si>
    <t xml:space="preserve">Fondo de reserva</t>
  </si>
  <si>
    <t xml:space="preserve">Administración inmobiliaria</t>
  </si>
  <si>
    <t xml:space="preserve">A la hora de ingresar el % de IVA lo haremos de la siguiente manera:</t>
  </si>
  <si>
    <r>
      <rPr>
        <color theme="1"/>
        <rFont val="Arial"/>
      </rPr>
      <t xml:space="preserve">- Si es "</t>
    </r>
    <r>
      <rPr>
        <b/>
        <color theme="1"/>
        <rFont val="Arial"/>
      </rPr>
      <t xml:space="preserve">MÁS IVA</t>
    </r>
    <r>
      <rPr>
        <color theme="1"/>
        <rFont val="Arial"/>
      </rPr>
      <t xml:space="preserve">" ingresamos "22"</t>
    </r>
  </si>
  <si>
    <t>ANTECEDENTES</t>
  </si>
  <si>
    <r>
      <rPr>
        <color theme="1"/>
        <rFont val="Arial"/>
      </rPr>
      <t xml:space="preserve">- Si es "</t>
    </r>
    <r>
      <rPr>
        <b/>
        <color theme="1"/>
        <rFont val="Arial"/>
      </rPr>
      <t xml:space="preserve">IVA INLCUIDO</t>
    </r>
    <r>
      <rPr>
        <color theme="1"/>
        <rFont val="Arial"/>
      </rPr>
      <t xml:space="preserve">" ingresamos "</t>
    </r>
    <r>
      <rPr>
        <b/>
        <color theme="1"/>
        <rFont val="Arial"/>
      </rPr>
      <t>-</t>
    </r>
    <r>
      <rPr>
        <color theme="1"/>
        <rFont val="Arial"/>
      </rPr>
      <t>22"</t>
    </r>
  </si>
  <si>
    <t xml:space="preserve">Valor de compra anterior</t>
  </si>
  <si>
    <r>
      <rPr>
        <color theme="1"/>
        <rFont val="Arial"/>
      </rPr>
      <t xml:space="preserve">- Si es "</t>
    </r>
    <r>
      <rPr>
        <b/>
        <color theme="1"/>
        <rFont val="Arial"/>
      </rPr>
      <t xml:space="preserve">SIN IVA</t>
    </r>
    <r>
      <rPr>
        <color theme="1"/>
        <rFont val="Arial"/>
      </rPr>
      <t xml:space="preserve">" ingresamos "0"</t>
    </r>
  </si>
  <si>
    <t>IVA</t>
  </si>
  <si>
    <t xml:space="preserve">NO ENVIAR - NO IMPRIMIR - USO INTERNO</t>
  </si>
  <si>
    <t xml:space="preserve">Honorarios Escribano </t>
  </si>
  <si>
    <t xml:space="preserve">Honorarios Inmobiliaria - comprador</t>
  </si>
  <si>
    <t xml:space="preserve">Honorarios Inmobiliaria - vendedor</t>
  </si>
  <si>
    <t xml:space="preserve">Cotización dolar</t>
  </si>
  <si>
    <t>RENTA</t>
  </si>
  <si>
    <t xml:space="preserve">Precio de (o estimado) de alquiler</t>
  </si>
  <si>
    <t xml:space="preserve">TABLA DE CALCULOS ENAJENANTE</t>
  </si>
  <si>
    <t xml:space="preserve">IRPF PATRIMONIAL </t>
  </si>
  <si>
    <t xml:space="preserve">POPIEDAD ADQUIRIDA DESPUES DEL 1 DE JULIO 2007</t>
  </si>
  <si>
    <t xml:space="preserve">IRPF Patrimonial </t>
  </si>
  <si>
    <t xml:space="preserve">Honorarios Inmobiliaria</t>
  </si>
  <si>
    <t xml:space="preserve">ITP Impuesto a las Trasmisiones Patrimoniales</t>
  </si>
  <si>
    <t xml:space="preserve">TOTAL A PERCIBIR</t>
  </si>
  <si>
    <t xml:space="preserve">IRPF FICTO </t>
  </si>
  <si>
    <t xml:space="preserve">POPIEDAD ADQUIRIDA ANTES DEL 1 DE JULIO 2007</t>
  </si>
  <si>
    <t xml:space="preserve">IRPF Ficto</t>
  </si>
  <si>
    <t xml:space="preserve">Nota: </t>
  </si>
  <si>
    <t xml:space="preserve">* 12% valor bruto para el calculo del IRPF</t>
  </si>
  <si>
    <t xml:space="preserve">* % del IRPF para el aumento de patrimonio debe ser afectado por la inflación </t>
  </si>
  <si>
    <t xml:space="preserve">* % del IRPF para el aumento de patrimonio debe ser afectado por valor de mejoras</t>
  </si>
  <si>
    <t xml:space="preserve">* Del % del IRPF  se puede descontar ,el IVA ,de las mejoras realizadas en la propiedad  (DGI)</t>
  </si>
  <si>
    <t xml:space="preserve">* Si el precio de venta actual es menor o igual al precio de la adquisición, el IRPF ES "CERO"</t>
  </si>
  <si>
    <t xml:space="preserve">Valores: </t>
  </si>
  <si>
    <t xml:space="preserve">IRPF FICTO: 1,8 %  = (15%*12%)</t>
  </si>
  <si>
    <t xml:space="preserve">IRPF PATRIMONIAL: 12 %</t>
  </si>
  <si>
    <t xml:space="preserve">TABLA DE CALCULOS OFERENTE</t>
  </si>
  <si>
    <t xml:space="preserve">Honorarios Escribano</t>
  </si>
  <si>
    <t xml:space="preserve">Impuestos / ITP</t>
  </si>
  <si>
    <t xml:space="preserve">INVERSIÓN TOTAL</t>
  </si>
  <si>
    <t xml:space="preserve">Rentabilidad | Yield</t>
  </si>
  <si>
    <t>INVERSIÓN</t>
  </si>
  <si>
    <t xml:space="preserve">Precio de compra</t>
  </si>
  <si>
    <t>INGRESOS</t>
  </si>
  <si>
    <t xml:space="preserve">RENTA </t>
  </si>
  <si>
    <t>MENSUAL</t>
  </si>
  <si>
    <t>ANUAL</t>
  </si>
  <si>
    <t>Renta</t>
  </si>
  <si>
    <t xml:space="preserve">Yield </t>
  </si>
  <si>
    <t xml:space="preserve">RENTABILIDAD REAL  - ANDA / CGN</t>
  </si>
  <si>
    <t xml:space="preserve">RENTABILIDAD REAL  - OTRAS GARANTÍAS</t>
  </si>
  <si>
    <t xml:space="preserve">Inversión realizada</t>
  </si>
  <si>
    <t xml:space="preserve">Renta estimada</t>
  </si>
  <si>
    <t>GASTOS</t>
  </si>
  <si>
    <t xml:space="preserve">Costo garantía</t>
  </si>
  <si>
    <t>IRPF</t>
  </si>
  <si>
    <t>-</t>
  </si>
  <si>
    <t xml:space="preserve">Total gastos anuales</t>
  </si>
  <si>
    <t xml:space="preserve">Utilidad anual en dolares</t>
  </si>
  <si>
    <t xml:space="preserve">RENTABILIDAD REAL ( %)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</si>
</sst>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4" formatCode="[$US$]#,##0"/>
    <numFmt numFmtId="165" formatCode="[$$]#,##0"/>
    <numFmt numFmtId="166" formatCode="0.0%"/>
    <numFmt numFmtId="167" formatCode="[$$]#,##0.0"/>
    <numFmt numFmtId="168" formatCode="[$US$]#,##0.00"/>
    <numFmt numFmtId="169" formatCode="&quot;$&quot;#,##0"/>
    <numFmt numFmtId="170" formatCode="#,##0\ [$USD]"/>
    <numFmt numFmtId="171" formatCode="[$$-C0A]#,##0.00&quot; &quot;"/>
  </numFmts>
  <fonts count="19">
    <font>
      <sz val="11.000000"/>
      <color theme="1"/>
      <name val="Calibri"/>
      <scheme val="minor"/>
    </font>
    <font>
      <color theme="1"/>
      <name val="Arial"/>
    </font>
    <font>
      <b/>
      <color indexed="65"/>
      <name val="Arial"/>
    </font>
    <font/>
    <font>
      <b/>
      <color theme="1"/>
      <name val="Arial"/>
    </font>
    <font>
      <b/>
      <color indexed="64"/>
      <name val="Arial"/>
    </font>
    <font>
      <b/>
      <sz val="16.000000"/>
      <color theme="1"/>
      <name val="Arial"/>
    </font>
    <font>
      <color indexed="64"/>
      <name val="Arial"/>
    </font>
    <font>
      <color indexed="64"/>
      <name val="Calibri"/>
      <scheme val="minor"/>
    </font>
    <font>
      <b/>
      <sz val="11.000000"/>
      <color theme="0" tint="0"/>
      <name val="Arial"/>
    </font>
    <font>
      <color theme="0" tint="0"/>
    </font>
    <font>
      <b/>
      <sz val="8.000000"/>
      <color theme="0" tint="0"/>
      <name val="Arial"/>
    </font>
    <font>
      <sz val="11.000000"/>
      <color indexed="64"/>
      <name val="Arial"/>
    </font>
    <font>
      <color theme="0" tint="0"/>
      <name val="Arial"/>
    </font>
    <font>
      <sz val="11.000000"/>
      <color theme="0" tint="0"/>
      <name val="Arial"/>
    </font>
    <font>
      <b/>
      <sz val="11.000000"/>
      <color indexed="64"/>
      <name val="Arial"/>
    </font>
    <font>
      <b/>
      <color theme="1"/>
      <name val="Calibri"/>
      <scheme val="minor"/>
    </font>
    <font>
      <color indexed="64"/>
      <name val="Calibri"/>
    </font>
    <font>
      <b/>
      <color theme="0" tint="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CCCCCC"/>
        <bgColor rgb="FFCCCCCC"/>
      </patternFill>
    </fill>
  </fills>
  <borders count="44">
    <border>
      <left style="none"/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medium">
        <color indexed="64"/>
      </left>
      <right style="none"/>
      <top style="medium">
        <color indexed="64"/>
      </top>
      <bottom style="medium">
        <color indexed="64"/>
      </bottom>
      <diagonal style="none"/>
    </border>
    <border>
      <left style="none"/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theme="1"/>
      </left>
      <right style="none"/>
      <top style="thin">
        <color theme="1"/>
      </top>
      <bottom style="medium">
        <color indexed="64"/>
      </bottom>
      <diagonal style="none"/>
    </border>
    <border>
      <left style="none"/>
      <right style="thin">
        <color theme="1"/>
      </right>
      <top style="thin">
        <color theme="1"/>
      </top>
      <bottom style="medium">
        <color indexed="64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 style="none"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 style="none"/>
    </border>
    <border>
      <left style="medium">
        <color indexed="64"/>
      </left>
      <right style="none"/>
      <top style="medium">
        <color indexed="64"/>
      </top>
      <bottom style="none"/>
      <diagonal style="none"/>
    </border>
    <border>
      <left style="none"/>
      <right style="medium">
        <color indexed="64"/>
      </right>
      <top style="medium">
        <color indexed="64"/>
      </top>
      <bottom style="none"/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none"/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none"/>
      <right style="none"/>
      <top style="thin">
        <color indexed="64"/>
      </top>
      <bottom style="none"/>
      <diagonal style="none"/>
    </border>
    <border>
      <left style="none"/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none"/>
      <top style="none"/>
      <bottom style="none"/>
      <diagonal style="none"/>
    </border>
    <border>
      <left style="none"/>
      <right style="thin">
        <color indexed="64"/>
      </right>
      <top style="none"/>
      <bottom style="none"/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thin">
        <color indexed="64"/>
      </right>
      <top style="none"/>
      <bottom style="thin">
        <color indexed="64"/>
      </bottom>
      <diagonal style="none"/>
    </border>
    <border>
      <left style="medium">
        <color indexed="64"/>
      </left>
      <right style="none"/>
      <top style="none"/>
      <bottom style="medium">
        <color indexed="64"/>
      </bottom>
      <diagonal style="none"/>
    </border>
    <border>
      <left style="none"/>
      <right style="medium">
        <color indexed="64"/>
      </right>
      <top style="none"/>
      <bottom style="medium">
        <color indexed="64"/>
      </bottom>
      <diagonal style="none"/>
    </border>
    <border>
      <left style="medium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none"/>
      <bottom style="thin">
        <color indexed="64"/>
      </bottom>
      <diagonal style="none"/>
    </border>
    <border>
      <left style="none"/>
      <right style="none"/>
      <top style="medium">
        <color indexed="64"/>
      </top>
      <bottom style="none"/>
      <diagonal style="none"/>
    </border>
    <border>
      <left style="none"/>
      <right style="none"/>
      <top style="medium">
        <color indexed="64"/>
      </top>
      <bottom style="medium">
        <color indexed="64"/>
      </bottom>
      <diagonal style="none"/>
    </border>
    <border>
      <left style="none"/>
      <right style="none"/>
      <top style="none"/>
      <bottom style="medium">
        <color indexed="64"/>
      </bottom>
      <diagonal style="none"/>
    </border>
  </borders>
  <cellStyleXfs count="1">
    <xf fontId="0" fillId="0" borderId="0" numFmtId="0" applyNumberFormat="1" applyFont="1" applyFill="1" applyBorder="1"/>
  </cellStyleXfs>
  <cellXfs count="110">
    <xf fontId="0" fillId="0" borderId="0" numFmtId="0" xfId="0"/>
    <xf fontId="1" fillId="0" borderId="0" numFmtId="0" xfId="0" applyFont="1"/>
    <xf fontId="0" fillId="0" borderId="0" numFmtId="0" xfId="0" applyAlignment="1">
      <alignment horizontal="left"/>
    </xf>
    <xf fontId="2" fillId="2" borderId="1" numFmtId="0" xfId="0" applyFont="1" applyFill="1" applyBorder="1" applyAlignment="1">
      <alignment horizontal="center"/>
    </xf>
    <xf fontId="3" fillId="2" borderId="2" numFmtId="0" xfId="0" applyFont="1" applyFill="1" applyBorder="1"/>
    <xf fontId="3" fillId="2" borderId="3" numFmtId="0" xfId="0" applyFont="1" applyFill="1" applyBorder="1"/>
    <xf fontId="2" fillId="2" borderId="4" numFmtId="0" xfId="0" applyFont="1" applyFill="1" applyBorder="1" applyAlignment="1">
      <alignment horizontal="center"/>
    </xf>
    <xf fontId="1" fillId="0" borderId="5" numFmtId="0" xfId="0" applyFont="1" applyBorder="1"/>
    <xf fontId="2" fillId="2" borderId="6" numFmtId="0" xfId="0" applyFont="1" applyFill="1" applyBorder="1" applyAlignment="1">
      <alignment horizontal="center"/>
    </xf>
    <xf fontId="3" fillId="2" borderId="7" numFmtId="0" xfId="0" applyFont="1" applyFill="1" applyBorder="1"/>
    <xf fontId="4" fillId="0" borderId="5" numFmtId="0" xfId="0" applyFont="1" applyBorder="1"/>
    <xf fontId="1" fillId="0" borderId="8" numFmtId="0" xfId="0" applyFont="1" applyBorder="1"/>
    <xf fontId="5" fillId="3" borderId="8" numFmtId="164" xfId="0" applyNumberFormat="1" applyFont="1" applyFill="1" applyBorder="1"/>
    <xf fontId="5" fillId="3" borderId="8" numFmtId="165" xfId="0" applyNumberFormat="1" applyFont="1" applyFill="1" applyBorder="1"/>
    <xf fontId="5" fillId="3" borderId="8" numFmtId="10" xfId="0" applyNumberFormat="1" applyFont="1" applyFill="1" applyBorder="1"/>
    <xf fontId="2" fillId="2" borderId="9" numFmtId="0" xfId="0" applyFont="1" applyFill="1" applyBorder="1" applyAlignment="1">
      <alignment horizontal="center"/>
    </xf>
    <xf fontId="3" fillId="2" borderId="10" numFmtId="0" xfId="0" applyFont="1" applyFill="1" applyBorder="1"/>
    <xf fontId="1" fillId="0" borderId="11" numFmtId="0" xfId="0" applyFont="1" applyBorder="1"/>
    <xf fontId="5" fillId="3" borderId="12" numFmtId="164" xfId="0" applyNumberFormat="1" applyFont="1" applyFill="1" applyBorder="1"/>
    <xf fontId="1" fillId="0" borderId="13" numFmtId="0" xfId="0" applyFont="1" applyBorder="1"/>
    <xf fontId="4" fillId="0" borderId="14" numFmtId="0" xfId="0" applyFont="1" applyBorder="1" applyAlignment="1">
      <alignment horizontal="center"/>
    </xf>
    <xf fontId="6" fillId="0" borderId="15" numFmtId="0" xfId="0" applyFont="1" applyBorder="1" applyAlignment="1">
      <alignment horizontal="center" vertical="center"/>
    </xf>
    <xf fontId="1" fillId="0" borderId="1" numFmtId="0" xfId="0" applyFont="1" applyBorder="1"/>
    <xf fontId="5" fillId="3" borderId="16" numFmtId="166" xfId="0" applyNumberFormat="1" applyFont="1" applyFill="1" applyBorder="1"/>
    <xf fontId="5" fillId="3" borderId="17" numFmtId="9" xfId="0" applyNumberFormat="1" applyFont="1" applyFill="1" applyBorder="1"/>
    <xf fontId="3" fillId="0" borderId="5" numFmtId="0" xfId="0" applyFont="1" applyBorder="1"/>
    <xf fontId="1" fillId="0" borderId="0" numFmtId="9" xfId="0" applyNumberFormat="1" applyFont="1"/>
    <xf fontId="4" fillId="0" borderId="4" numFmtId="0" xfId="0" applyFont="1" applyBorder="1" applyAlignment="1">
      <alignment horizontal="center"/>
    </xf>
    <xf fontId="5" fillId="3" borderId="17" numFmtId="166" xfId="0" applyNumberFormat="1" applyFont="1" applyFill="1" applyBorder="1"/>
    <xf fontId="5" fillId="3" borderId="18" numFmtId="9" xfId="0" applyNumberFormat="1" applyFont="1" applyFill="1" applyBorder="1"/>
    <xf fontId="5" fillId="3" borderId="17" numFmtId="167" xfId="0" applyNumberFormat="1" applyFont="1" applyFill="1" applyBorder="1"/>
    <xf fontId="1" fillId="0" borderId="11" numFmtId="0" xfId="0" applyFont="1" applyBorder="1"/>
    <xf fontId="5" fillId="3" borderId="12" numFmtId="165" xfId="0" applyNumberFormat="1" applyFont="1" applyFill="1" applyBorder="1"/>
    <xf fontId="3" fillId="0" borderId="13" numFmtId="0" xfId="0" applyFont="1" applyBorder="1"/>
    <xf fontId="7" fillId="0" borderId="0" numFmtId="0" xfId="0" applyFont="1"/>
    <xf fontId="8" fillId="0" borderId="0" numFmtId="0" xfId="0" applyFont="1"/>
    <xf fontId="9" fillId="2" borderId="6" numFmtId="0" xfId="0" applyFont="1" applyFill="1" applyBorder="1" applyAlignment="1">
      <alignment horizontal="center" vertical="center"/>
    </xf>
    <xf fontId="10" fillId="2" borderId="7" numFmtId="0" xfId="0" applyFont="1" applyFill="1" applyBorder="1"/>
    <xf fontId="9" fillId="2" borderId="6" numFmtId="0" xfId="0" applyFont="1" applyFill="1" applyBorder="1" applyAlignment="1">
      <alignment horizontal="center"/>
    </xf>
    <xf fontId="11" fillId="2" borderId="19" numFmtId="0" xfId="0" applyFont="1" applyFill="1" applyBorder="1" applyAlignment="1">
      <alignment horizontal="center" vertical="center"/>
    </xf>
    <xf fontId="10" fillId="2" borderId="20" numFmtId="0" xfId="0" applyFont="1" applyFill="1" applyBorder="1"/>
    <xf fontId="7" fillId="0" borderId="21" numFmtId="0" xfId="0" applyFont="1" applyBorder="1"/>
    <xf fontId="12" fillId="0" borderId="22" numFmtId="168" xfId="0" applyNumberFormat="1" applyFont="1" applyBorder="1"/>
    <xf fontId="12" fillId="0" borderId="23" numFmtId="0" xfId="0" applyFont="1" applyBorder="1"/>
    <xf fontId="12" fillId="0" borderId="24" numFmtId="168" xfId="0" applyNumberFormat="1" applyFont="1" applyBorder="1"/>
    <xf fontId="12" fillId="0" borderId="25" numFmtId="0" xfId="0" applyFont="1" applyBorder="1"/>
    <xf fontId="12" fillId="0" borderId="26" numFmtId="168" xfId="0" applyNumberFormat="1" applyFont="1" applyBorder="1"/>
    <xf fontId="9" fillId="2" borderId="27" numFmtId="0" xfId="0" applyFont="1" applyFill="1" applyBorder="1" applyAlignment="1">
      <alignment horizontal="center"/>
    </xf>
    <xf fontId="9" fillId="2" borderId="28" numFmtId="168" xfId="0" applyNumberFormat="1" applyFont="1" applyFill="1" applyBorder="1"/>
    <xf fontId="9" fillId="2" borderId="29" numFmtId="0" xfId="0" applyFont="1" applyFill="1" applyBorder="1"/>
    <xf fontId="13" fillId="2" borderId="30" numFmtId="0" xfId="0" applyFont="1" applyFill="1" applyBorder="1"/>
    <xf fontId="13" fillId="2" borderId="31" numFmtId="0" xfId="0" applyFont="1" applyFill="1" applyBorder="1"/>
    <xf fontId="9" fillId="2" borderId="32" numFmtId="0" xfId="0" applyFont="1" applyFill="1" applyBorder="1"/>
    <xf fontId="13" fillId="2" borderId="0" numFmtId="0" xfId="0" applyFont="1" applyFill="1"/>
    <xf fontId="13" fillId="2" borderId="33" numFmtId="0" xfId="0" applyFont="1" applyFill="1" applyBorder="1"/>
    <xf fontId="14" fillId="2" borderId="32" numFmtId="0" xfId="0" applyFont="1" applyFill="1" applyBorder="1"/>
    <xf fontId="14" fillId="2" borderId="34" numFmtId="0" xfId="0" applyFont="1" applyFill="1" applyBorder="1"/>
    <xf fontId="13" fillId="2" borderId="35" numFmtId="0" xfId="0" applyFont="1" applyFill="1" applyBorder="1"/>
    <xf fontId="13" fillId="2" borderId="36" numFmtId="0" xfId="0" applyFont="1" applyFill="1" applyBorder="1"/>
    <xf fontId="9" fillId="2" borderId="19" numFmtId="0" xfId="0" applyFont="1" applyFill="1" applyBorder="1" applyAlignment="1">
      <alignment horizontal="center" vertical="center"/>
    </xf>
    <xf fontId="10" fillId="2" borderId="37" numFmtId="0" xfId="0" applyFont="1" applyFill="1" applyBorder="1"/>
    <xf fontId="10" fillId="2" borderId="38" numFmtId="0" xfId="0" applyFont="1" applyFill="1" applyBorder="1"/>
    <xf fontId="12" fillId="0" borderId="39" numFmtId="0" xfId="0" applyFont="1" applyBorder="1"/>
    <xf fontId="12" fillId="0" borderId="40" numFmtId="168" xfId="0" applyNumberFormat="1" applyFont="1" applyBorder="1"/>
    <xf fontId="12" fillId="0" borderId="25" numFmtId="0" xfId="0" applyFont="1" applyBorder="1" applyAlignment="1">
      <alignment vertical="center"/>
    </xf>
    <xf fontId="15" fillId="0" borderId="0" numFmtId="0" xfId="0" applyFont="1" applyAlignment="1">
      <alignment horizontal="center" vertical="center"/>
    </xf>
    <xf fontId="12" fillId="0" borderId="0" numFmtId="0" xfId="0" applyFont="1"/>
    <xf fontId="12" fillId="0" borderId="0" numFmtId="0" xfId="0" applyFont="1" applyAlignment="1">
      <alignment vertical="center"/>
    </xf>
    <xf fontId="9" fillId="2" borderId="19" numFmtId="164" xfId="0" applyNumberFormat="1" applyFont="1" applyFill="1" applyBorder="1" applyAlignment="1">
      <alignment horizontal="center" vertical="center"/>
    </xf>
    <xf fontId="8" fillId="0" borderId="0" numFmtId="164" xfId="0" applyNumberFormat="1" applyFont="1"/>
    <xf fontId="10" fillId="2" borderId="41" numFmtId="0" xfId="0" applyFont="1" applyFill="1" applyBorder="1"/>
    <xf fontId="15" fillId="0" borderId="0" numFmtId="0" xfId="0" applyFont="1" applyAlignment="1">
      <alignment horizontal="center"/>
    </xf>
    <xf fontId="9" fillId="2" borderId="6" numFmtId="164" xfId="0" applyNumberFormat="1" applyFont="1" applyFill="1" applyBorder="1" applyAlignment="1">
      <alignment horizontal="center" vertical="center"/>
    </xf>
    <xf fontId="10" fillId="2" borderId="42" numFmtId="0" xfId="0" applyFont="1" applyFill="1" applyBorder="1"/>
    <xf fontId="12" fillId="0" borderId="39" numFmtId="164" xfId="0" applyNumberFormat="1" applyFont="1" applyBorder="1"/>
    <xf fontId="12" fillId="0" borderId="40" numFmtId="164" xfId="0" applyNumberFormat="1" applyFont="1" applyBorder="1"/>
    <xf fontId="12" fillId="0" borderId="6" numFmtId="164" xfId="0" applyNumberFormat="1" applyFont="1" applyBorder="1" applyAlignment="1">
      <alignment horizontal="left"/>
    </xf>
    <xf fontId="3" fillId="0" borderId="7" numFmtId="0" xfId="0" applyFont="1" applyBorder="1"/>
    <xf fontId="15" fillId="0" borderId="8" numFmtId="164" xfId="0" applyNumberFormat="1" applyFont="1" applyBorder="1"/>
    <xf fontId="12" fillId="0" borderId="23" numFmtId="164" xfId="0" applyNumberFormat="1" applyFont="1" applyBorder="1"/>
    <xf fontId="12" fillId="0" borderId="24" numFmtId="164" xfId="0" applyNumberFormat="1" applyFont="1" applyBorder="1"/>
    <xf fontId="9" fillId="2" borderId="8" numFmtId="164" xfId="0" applyNumberFormat="1" applyFont="1" applyFill="1" applyBorder="1" applyAlignment="1">
      <alignment horizontal="center"/>
    </xf>
    <xf fontId="12" fillId="0" borderId="25" numFmtId="164" xfId="0" applyNumberFormat="1" applyFont="1" applyBorder="1" applyAlignment="1">
      <alignment vertical="center"/>
    </xf>
    <xf fontId="12" fillId="0" borderId="26" numFmtId="164" xfId="0" applyNumberFormat="1" applyFont="1" applyBorder="1"/>
    <xf fontId="12" fillId="0" borderId="8" numFmtId="164" xfId="0" applyNumberFormat="1" applyFont="1" applyBorder="1"/>
    <xf fontId="12" fillId="0" borderId="8" numFmtId="169" xfId="0" applyNumberFormat="1" applyFont="1" applyBorder="1"/>
    <xf fontId="15" fillId="0" borderId="8" numFmtId="169" xfId="0" applyNumberFormat="1" applyFont="1" applyBorder="1"/>
    <xf fontId="12" fillId="0" borderId="0" numFmtId="0" xfId="0" applyFont="1" applyAlignment="1">
      <alignment horizontal="center" vertical="center"/>
    </xf>
    <xf fontId="9" fillId="2" borderId="27" numFmtId="164" xfId="0" applyNumberFormat="1" applyFont="1" applyFill="1" applyBorder="1" applyAlignment="1">
      <alignment horizontal="center"/>
    </xf>
    <xf fontId="9" fillId="2" borderId="28" numFmtId="164" xfId="0" applyNumberFormat="1" applyFont="1" applyFill="1" applyBorder="1"/>
    <xf fontId="9" fillId="2" borderId="6" numFmtId="164" xfId="0" applyNumberFormat="1" applyFont="1" applyFill="1" applyBorder="1" applyAlignment="1">
      <alignment horizontal="center"/>
    </xf>
    <xf fontId="16" fillId="0" borderId="8" numFmtId="10" xfId="0" applyNumberFormat="1" applyFont="1" applyBorder="1" applyAlignment="1">
      <alignment horizontal="center"/>
    </xf>
    <xf fontId="9" fillId="2" borderId="19" numFmtId="170" xfId="0" applyNumberFormat="1" applyFont="1" applyFill="1" applyBorder="1" applyAlignment="1">
      <alignment horizontal="center" vertical="center"/>
    </xf>
    <xf fontId="10" fillId="2" borderId="43" numFmtId="0" xfId="0" applyFont="1" applyFill="1" applyBorder="1"/>
    <xf fontId="9" fillId="2" borderId="6" numFmtId="170" xfId="0" applyNumberFormat="1" applyFont="1" applyFill="1" applyBorder="1" applyAlignment="1">
      <alignment horizontal="center" vertical="center"/>
    </xf>
    <xf fontId="12" fillId="0" borderId="6" numFmtId="170" xfId="0" applyNumberFormat="1" applyFont="1" applyBorder="1" applyAlignment="1">
      <alignment horizontal="center" vertical="center"/>
    </xf>
    <xf fontId="9" fillId="2" borderId="8" numFmtId="170" xfId="0" applyNumberFormat="1" applyFont="1" applyFill="1" applyBorder="1" applyAlignment="1">
      <alignment horizontal="center"/>
    </xf>
    <xf fontId="12" fillId="0" borderId="8" numFmtId="170" xfId="0" applyNumberFormat="1" applyFont="1" applyBorder="1"/>
    <xf fontId="12" fillId="0" borderId="8" numFmtId="170" xfId="0" applyNumberFormat="1" applyFont="1" applyBorder="1"/>
    <xf fontId="7" fillId="0" borderId="8" numFmtId="170" xfId="0" applyNumberFormat="1" applyFont="1" applyBorder="1"/>
    <xf fontId="12" fillId="0" borderId="8" numFmtId="169" xfId="0" applyNumberFormat="1" applyFont="1" applyBorder="1" applyAlignment="1">
      <alignment horizontal="center"/>
    </xf>
    <xf fontId="17" fillId="0" borderId="0" numFmtId="0" xfId="0" applyFont="1"/>
    <xf fontId="5" fillId="0" borderId="0" numFmtId="0" xfId="0" applyFont="1"/>
    <xf fontId="15" fillId="0" borderId="0" numFmtId="0" xfId="0" applyFont="1" applyAlignment="1">
      <alignment horizontal="left"/>
    </xf>
    <xf fontId="9" fillId="2" borderId="6" numFmtId="170" xfId="0" applyNumberFormat="1" applyFont="1" applyFill="1" applyBorder="1" applyAlignment="1">
      <alignment horizontal="center"/>
    </xf>
    <xf fontId="9" fillId="2" borderId="8" numFmtId="171" xfId="0" applyNumberFormat="1" applyFont="1" applyFill="1" applyBorder="1"/>
    <xf fontId="17" fillId="0" borderId="0" numFmtId="170" xfId="0" applyNumberFormat="1" applyFont="1"/>
    <xf fontId="18" fillId="2" borderId="8" numFmtId="170" xfId="0" applyNumberFormat="1" applyFont="1" applyFill="1" applyBorder="1"/>
    <xf fontId="9" fillId="2" borderId="8" numFmtId="0" xfId="0" applyFont="1" applyFill="1" applyBorder="1" applyAlignment="1">
      <alignment horizontal="left"/>
    </xf>
    <xf fontId="5" fillId="0" borderId="8" numFmt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theme" Target="theme/theme1.xml"/><Relationship  Id="rId6" Type="http://schemas.openxmlformats.org/officeDocument/2006/relationships/sharedStrings" Target="sharedStrings.xml"/><Relationship  Id="rId7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180974</xdr:colOff>
      <xdr:row>0</xdr:row>
      <xdr:rowOff>0</xdr:rowOff>
    </xdr:from>
    <xdr:ext cx="990599" cy="990599"/>
    <xdr:pic>
      <xdr:nvPicPr>
        <xdr:cNvPr id="1184108537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180974" y="0"/>
          <a:ext cx="990599" cy="9905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180974</xdr:colOff>
      <xdr:row>0</xdr:row>
      <xdr:rowOff>95249</xdr:rowOff>
    </xdr:from>
    <xdr:ext cx="990599" cy="990599"/>
    <xdr:pic>
      <xdr:nvPicPr>
        <xdr:cNvPr id="1432650373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180974" y="95249"/>
          <a:ext cx="990599" cy="9905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76199</xdr:colOff>
      <xdr:row>0</xdr:row>
      <xdr:rowOff>76199</xdr:rowOff>
    </xdr:from>
    <xdr:ext cx="990599" cy="990599"/>
    <xdr:pic>
      <xdr:nvPicPr>
        <xdr:cNvPr id="1057015942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76199" y="76199"/>
          <a:ext cx="990599" cy="9905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47624</xdr:colOff>
      <xdr:row>0</xdr:row>
      <xdr:rowOff>76199</xdr:rowOff>
    </xdr:from>
    <xdr:ext cx="990599" cy="990599"/>
    <xdr:pic>
      <xdr:nvPicPr>
        <xdr:cNvPr id="118752782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47624" y="76199"/>
          <a:ext cx="990599" cy="990599"/>
        </a:xfrm>
        <a:prstGeom prst="rect">
          <a:avLst/>
        </a:prstGeom>
      </xdr:spPr>
    </xdr:pic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31859B"/>
    <outlinePr applyStyles="0" summaryBelow="0" summaryRight="0" showOutlineSymbols="1"/>
    <pageSetUpPr autoPageBreaks="1" fitToPage="0"/>
  </sheetPr>
  <sheetViews>
    <sheetView showGridLines="0" zoomScale="100" workbookViewId="0">
      <selection activeCell="A1" activeCellId="0" sqref="A1"/>
    </sheetView>
  </sheetViews>
  <sheetFormatPr defaultColWidth="14.43" defaultRowHeight="15" customHeight="1"/>
  <cols>
    <col customWidth="1" min="1" max="1" width="4"/>
    <col customWidth="1" min="2" max="2" width="36.140000000000001"/>
    <col customWidth="1" min="3" max="3" width="12.710000000000001"/>
    <col customWidth="1" min="4" max="5" width="5.4299999999999997"/>
    <col customWidth="1" min="6" max="6" width="68.430000000000007"/>
  </cols>
  <sheetData>
    <row r="1">
      <c r="A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B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>
      <c r="A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A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>
      <c r="A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>
      <c r="A6" s="1"/>
      <c r="B6" s="3" t="s">
        <v>0</v>
      </c>
      <c r="C6" s="4"/>
      <c r="D6" s="5"/>
      <c r="E6" s="1"/>
      <c r="F6" s="6" t="s">
        <v>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>
      <c r="A7" s="1"/>
      <c r="B7" s="1"/>
      <c r="C7" s="1"/>
      <c r="D7" s="1"/>
      <c r="E7" s="1"/>
      <c r="F7" s="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>
      <c r="A8" s="1"/>
      <c r="B8" s="8" t="s">
        <v>2</v>
      </c>
      <c r="C8" s="9"/>
      <c r="D8" s="1"/>
      <c r="E8" s="1"/>
      <c r="F8" s="10" t="s">
        <v>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>
      <c r="A9" s="1"/>
      <c r="B9" s="11" t="s">
        <v>4</v>
      </c>
      <c r="C9" s="12">
        <v>58500</v>
      </c>
      <c r="D9" s="1"/>
      <c r="E9" s="1"/>
      <c r="F9" s="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>
      <c r="A10" s="1"/>
      <c r="B10" s="11" t="s">
        <v>5</v>
      </c>
      <c r="C10" s="13">
        <v>1322475</v>
      </c>
      <c r="D10" s="1"/>
      <c r="E10" s="1"/>
      <c r="F10" s="7" t="s">
        <v>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>
      <c r="A11" s="1"/>
      <c r="B11" s="11" t="s">
        <v>7</v>
      </c>
      <c r="C11" s="13">
        <v>5140</v>
      </c>
      <c r="D11" s="1"/>
      <c r="E11" s="1"/>
      <c r="F11" s="7" t="s">
        <v>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>
      <c r="A12" s="1"/>
      <c r="B12" s="11" t="s">
        <v>9</v>
      </c>
      <c r="C12" s="13">
        <v>911</v>
      </c>
      <c r="D12" s="1"/>
      <c r="E12" s="1"/>
      <c r="F12" s="7" t="s">
        <v>10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>
      <c r="A13" s="1"/>
      <c r="B13" s="11" t="s">
        <v>11</v>
      </c>
      <c r="C13" s="13">
        <v>0</v>
      </c>
      <c r="D13" s="1"/>
      <c r="E13" s="1"/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>
      <c r="A14" s="1"/>
      <c r="B14" s="11" t="s">
        <v>12</v>
      </c>
      <c r="C14" s="14">
        <v>0</v>
      </c>
      <c r="D14" s="1"/>
      <c r="E14" s="1"/>
      <c r="F14" s="7" t="s">
        <v>13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>
      <c r="A15" s="1"/>
      <c r="B15" s="1"/>
      <c r="C15" s="1"/>
      <c r="D15" s="1"/>
      <c r="E15" s="1"/>
      <c r="F15" s="7" t="s">
        <v>14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>
      <c r="A16" s="1"/>
      <c r="B16" s="15" t="s">
        <v>15</v>
      </c>
      <c r="C16" s="16"/>
      <c r="D16" s="1"/>
      <c r="E16" s="1"/>
      <c r="F16" s="7" t="s">
        <v>16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>
      <c r="A17" s="1"/>
      <c r="B17" s="17" t="s">
        <v>17</v>
      </c>
      <c r="C17" s="18">
        <v>26000</v>
      </c>
      <c r="D17" s="1"/>
      <c r="E17" s="1"/>
      <c r="F17" s="19" t="s">
        <v>18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>
      <c r="A19" s="1"/>
      <c r="B19" s="1"/>
      <c r="C19" s="1"/>
      <c r="D19" s="20" t="s">
        <v>19</v>
      </c>
      <c r="E19" s="1"/>
      <c r="F19" s="21" t="s">
        <v>20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>
      <c r="A20" s="1"/>
      <c r="B20" s="22" t="s">
        <v>21</v>
      </c>
      <c r="C20" s="23">
        <v>1.4999999999999999e-002</v>
      </c>
      <c r="D20" s="24">
        <v>0.22</v>
      </c>
      <c r="E20" s="1"/>
      <c r="F20" s="2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A22" s="1"/>
      <c r="B22" s="1"/>
      <c r="C22" s="26"/>
      <c r="D22" s="27" t="s">
        <v>19</v>
      </c>
      <c r="E22" s="1"/>
      <c r="F22" s="2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A23" s="1"/>
      <c r="B23" s="22" t="s">
        <v>22</v>
      </c>
      <c r="C23" s="28">
        <v>2.9999999999999999e-002</v>
      </c>
      <c r="D23" s="29">
        <v>0.22</v>
      </c>
      <c r="E23" s="1"/>
      <c r="F23" s="2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A25" s="1"/>
      <c r="B25" s="1"/>
      <c r="C25" s="26"/>
      <c r="D25" s="27" t="s">
        <v>19</v>
      </c>
      <c r="E25" s="1"/>
      <c r="F25" s="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A26" s="1"/>
      <c r="B26" s="22" t="s">
        <v>23</v>
      </c>
      <c r="C26" s="28">
        <v>2.9999999999999999e-002</v>
      </c>
      <c r="D26" s="29">
        <v>0</v>
      </c>
      <c r="E26" s="1"/>
      <c r="F26" s="2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A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A28" s="1"/>
      <c r="B28" s="22" t="s">
        <v>24</v>
      </c>
      <c r="C28" s="30">
        <v>44</v>
      </c>
      <c r="D28" s="1"/>
      <c r="E28" s="1"/>
      <c r="F28" s="2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A30" s="1"/>
      <c r="B30" s="15" t="s">
        <v>25</v>
      </c>
      <c r="C30" s="16"/>
      <c r="D30" s="1"/>
      <c r="E30" s="1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A31" s="1"/>
      <c r="B31" s="31" t="s">
        <v>26</v>
      </c>
      <c r="C31" s="32">
        <v>30000</v>
      </c>
      <c r="D31" s="1"/>
      <c r="E31" s="1"/>
      <c r="F31" s="3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6:D6"/>
    <mergeCell ref="B8:C8"/>
    <mergeCell ref="B16:C16"/>
    <mergeCell ref="F19:F31"/>
    <mergeCell ref="B30:C30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E36C09"/>
    <outlinePr applyStyles="0" summaryBelow="0" summaryRight="0" showOutlineSymbols="1"/>
    <pageSetUpPr autoPageBreaks="1" fitToPage="0"/>
  </sheetPr>
  <sheetViews>
    <sheetView showGridLines="0" zoomScale="100" workbookViewId="0">
      <selection activeCell="A1" activeCellId="0" sqref="A1"/>
    </sheetView>
  </sheetViews>
  <sheetFormatPr defaultColWidth="14.43" defaultRowHeight="15" customHeight="1"/>
  <cols>
    <col customWidth="1" min="1" max="1" width="14.43"/>
    <col customWidth="1" min="2" max="2" width="44.289999999999999"/>
    <col customWidth="1" min="3" max="3" width="15.43"/>
    <col customWidth="1" min="4" max="4" width="14.43"/>
    <col customWidth="1" min="5" max="5" width="19.710000000000001"/>
    <col customWidth="1" min="6" max="6" width="14.43"/>
    <col customWidth="1" min="7" max="7" width="15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5"/>
      <c r="W1" s="35"/>
      <c r="X1" s="35"/>
      <c r="Y1" s="35"/>
      <c r="Z1" s="35"/>
    </row>
    <row r="2">
      <c r="A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5"/>
      <c r="W2" s="35"/>
      <c r="X2" s="35"/>
      <c r="Y2" s="35"/>
      <c r="Z2" s="35"/>
    </row>
    <row r="3">
      <c r="A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5"/>
      <c r="W3" s="35"/>
      <c r="X3" s="35"/>
      <c r="Y3" s="35"/>
      <c r="Z3" s="35"/>
    </row>
    <row r="4">
      <c r="A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5"/>
      <c r="W4" s="35"/>
      <c r="X4" s="35"/>
      <c r="Y4" s="35"/>
      <c r="Z4" s="35"/>
    </row>
    <row r="5">
      <c r="A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5"/>
      <c r="W5" s="35"/>
      <c r="X5" s="35"/>
      <c r="Y5" s="35"/>
      <c r="Z5" s="35"/>
    </row>
    <row r="6">
      <c r="A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5"/>
      <c r="W6" s="35"/>
      <c r="X6" s="35"/>
      <c r="Y6" s="35"/>
      <c r="Z6" s="35"/>
    </row>
    <row r="7">
      <c r="A7" s="34"/>
      <c r="B7" s="36" t="s">
        <v>27</v>
      </c>
      <c r="C7" s="37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5"/>
      <c r="W7" s="35"/>
      <c r="X7" s="35"/>
      <c r="Y7" s="35"/>
      <c r="Z7" s="35"/>
    </row>
    <row r="8">
      <c r="A8" s="34"/>
      <c r="B8" s="38" t="s">
        <v>28</v>
      </c>
      <c r="C8" s="37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5"/>
      <c r="W8" s="35"/>
      <c r="X8" s="35"/>
      <c r="Y8" s="35"/>
      <c r="Z8" s="35"/>
    </row>
    <row r="9">
      <c r="A9" s="34"/>
      <c r="B9" s="39" t="s">
        <v>29</v>
      </c>
      <c r="C9" s="40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5"/>
      <c r="W9" s="35"/>
      <c r="X9" s="35"/>
      <c r="Y9" s="35"/>
      <c r="Z9" s="35"/>
    </row>
    <row r="10">
      <c r="A10" s="34"/>
      <c r="B10" s="41" t="s">
        <v>4</v>
      </c>
      <c r="C10" s="42">
        <f>'Ingreso Datos'!C9</f>
        <v>58500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5"/>
      <c r="W10" s="35"/>
      <c r="X10" s="35"/>
      <c r="Y10" s="35"/>
      <c r="Z10" s="35"/>
    </row>
    <row r="11">
      <c r="A11" s="34"/>
      <c r="B11" s="43" t="s">
        <v>17</v>
      </c>
      <c r="C11" s="44">
        <f>'Ingreso Datos'!C17</f>
        <v>26000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5"/>
      <c r="W11" s="35"/>
      <c r="X11" s="35"/>
      <c r="Y11" s="35"/>
      <c r="Z11" s="35"/>
    </row>
    <row r="12">
      <c r="A12" s="34"/>
      <c r="B12" s="43" t="s">
        <v>30</v>
      </c>
      <c r="C12" s="44">
        <f>(C10-C11)*12%</f>
        <v>3900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5"/>
      <c r="W12" s="35"/>
      <c r="X12" s="35"/>
      <c r="Y12" s="35"/>
      <c r="Z12" s="35"/>
    </row>
    <row r="13">
      <c r="A13" s="34"/>
      <c r="B13" s="43" t="s">
        <v>31</v>
      </c>
      <c r="C13" s="44">
        <f>('Ingreso Datos'!C9*'Ingreso Datos'!C26)+('Ingreso Datos'!C9*('Ingreso Datos'!C26*'Ingreso Datos'!D26))</f>
        <v>1755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5"/>
      <c r="W13" s="35"/>
      <c r="X13" s="35"/>
      <c r="Y13" s="35"/>
      <c r="Z13" s="35"/>
    </row>
    <row r="14">
      <c r="A14" s="34"/>
      <c r="B14" s="45" t="s">
        <v>32</v>
      </c>
      <c r="C14" s="46">
        <f>('Ingreso Datos'!C10*2%)/'Ingreso Datos'!C28</f>
        <v>601.125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5"/>
      <c r="W14" s="35"/>
      <c r="X14" s="35"/>
      <c r="Y14" s="35"/>
      <c r="Z14" s="35"/>
    </row>
    <row r="15">
      <c r="A15" s="34"/>
      <c r="B15" s="47" t="s">
        <v>33</v>
      </c>
      <c r="C15" s="48">
        <f>C10-C12-C13-C14</f>
        <v>52243.875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5"/>
      <c r="W15" s="35"/>
      <c r="X15" s="35"/>
      <c r="Y15" s="35"/>
      <c r="Z15" s="35"/>
    </row>
    <row r="16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5"/>
      <c r="W16" s="35"/>
      <c r="X16" s="35"/>
      <c r="Y16" s="35"/>
      <c r="Z16" s="35"/>
    </row>
    <row r="17">
      <c r="A17" s="34"/>
      <c r="B17" s="38" t="s">
        <v>34</v>
      </c>
      <c r="C17" s="37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5"/>
      <c r="W17" s="35"/>
      <c r="X17" s="35"/>
      <c r="Y17" s="35"/>
      <c r="Z17" s="35"/>
    </row>
    <row r="18">
      <c r="A18" s="34"/>
      <c r="B18" s="39" t="s">
        <v>35</v>
      </c>
      <c r="C18" s="40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  <c r="W18" s="35"/>
      <c r="X18" s="35"/>
      <c r="Y18" s="35"/>
      <c r="Z18" s="35"/>
    </row>
    <row r="19">
      <c r="A19" s="34"/>
      <c r="B19" s="41" t="s">
        <v>4</v>
      </c>
      <c r="C19" s="42">
        <f>'Ingreso Datos'!C9</f>
        <v>58500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5"/>
      <c r="W19" s="35"/>
      <c r="X19" s="35"/>
      <c r="Y19" s="35"/>
      <c r="Z19" s="35"/>
    </row>
    <row r="20">
      <c r="A20" s="34"/>
      <c r="B20" s="43" t="s">
        <v>36</v>
      </c>
      <c r="C20" s="44">
        <f>C19*1.8%</f>
        <v>1053.0000000000002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5"/>
      <c r="W20" s="35"/>
      <c r="X20" s="35"/>
      <c r="Y20" s="35"/>
      <c r="Z20" s="35"/>
    </row>
    <row r="21" ht="15.75" customHeight="1">
      <c r="A21" s="34"/>
      <c r="B21" s="43" t="s">
        <v>31</v>
      </c>
      <c r="C21" s="44">
        <f>('Ingreso Datos'!C9*'Ingreso Datos'!C26)+('Ingreso Datos'!C9*('Ingreso Datos'!C26*'Ingreso Datos'!D26))</f>
        <v>1755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5"/>
      <c r="W21" s="35"/>
      <c r="X21" s="35"/>
      <c r="Y21" s="35"/>
      <c r="Z21" s="35"/>
    </row>
    <row r="22" ht="15.75" customHeight="1">
      <c r="A22" s="34"/>
      <c r="B22" s="45" t="s">
        <v>32</v>
      </c>
      <c r="C22" s="46">
        <f>('Ingreso Datos'!C10*2%)/'Ingreso Datos'!C28</f>
        <v>601.125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5"/>
      <c r="W22" s="35"/>
      <c r="X22" s="35"/>
      <c r="Y22" s="35"/>
      <c r="Z22" s="35"/>
    </row>
    <row r="23" ht="15.75" customHeight="1">
      <c r="A23" s="34"/>
      <c r="B23" s="47" t="s">
        <v>33</v>
      </c>
      <c r="C23" s="48">
        <f>C19-C20-C21-C22</f>
        <v>55090.875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5"/>
      <c r="W23" s="35"/>
      <c r="X23" s="35"/>
      <c r="Y23" s="35"/>
      <c r="Z23" s="35"/>
    </row>
    <row r="24" ht="15.7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5"/>
      <c r="W24" s="35"/>
      <c r="X24" s="35"/>
      <c r="Y24" s="35"/>
      <c r="Z24" s="35"/>
    </row>
    <row r="25" ht="15.75" customHeight="1">
      <c r="A25" s="34"/>
      <c r="B25" s="49" t="s">
        <v>37</v>
      </c>
      <c r="C25" s="50"/>
      <c r="D25" s="50"/>
      <c r="E25" s="51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5"/>
      <c r="W25" s="35"/>
      <c r="X25" s="35"/>
      <c r="Y25" s="35"/>
      <c r="Z25" s="35"/>
    </row>
    <row r="26" ht="15.75" customHeight="1">
      <c r="A26" s="34"/>
      <c r="B26" s="52" t="s">
        <v>38</v>
      </c>
      <c r="C26" s="53"/>
      <c r="D26" s="53"/>
      <c r="E26" s="5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5"/>
      <c r="W26" s="35"/>
      <c r="X26" s="35"/>
      <c r="Y26" s="35"/>
      <c r="Z26" s="35"/>
    </row>
    <row r="27" ht="15.75" customHeight="1">
      <c r="A27" s="34"/>
      <c r="B27" s="52" t="s">
        <v>39</v>
      </c>
      <c r="C27" s="53"/>
      <c r="D27" s="53"/>
      <c r="E27" s="5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5"/>
      <c r="W27" s="35"/>
      <c r="X27" s="35"/>
      <c r="Y27" s="35"/>
      <c r="Z27" s="35"/>
    </row>
    <row r="28" ht="15.75" customHeight="1">
      <c r="A28" s="34"/>
      <c r="B28" s="52" t="s">
        <v>40</v>
      </c>
      <c r="C28" s="53"/>
      <c r="D28" s="53"/>
      <c r="E28" s="5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5"/>
      <c r="W28" s="35"/>
      <c r="X28" s="35"/>
      <c r="Y28" s="35"/>
      <c r="Z28" s="35"/>
    </row>
    <row r="29" ht="15.75" customHeight="1">
      <c r="A29" s="34"/>
      <c r="B29" s="52" t="s">
        <v>41</v>
      </c>
      <c r="C29" s="53"/>
      <c r="D29" s="53"/>
      <c r="E29" s="5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5"/>
      <c r="W29" s="35"/>
      <c r="X29" s="35"/>
      <c r="Y29" s="35"/>
      <c r="Z29" s="35"/>
    </row>
    <row r="30" ht="15.75" customHeight="1">
      <c r="A30" s="34"/>
      <c r="B30" s="52" t="s">
        <v>42</v>
      </c>
      <c r="C30" s="53"/>
      <c r="D30" s="53"/>
      <c r="E30" s="5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5"/>
      <c r="W30" s="35"/>
      <c r="X30" s="35"/>
      <c r="Y30" s="35"/>
      <c r="Z30" s="35"/>
    </row>
    <row r="31" ht="15.75" customHeight="1">
      <c r="A31" s="34"/>
      <c r="B31" s="52" t="s">
        <v>43</v>
      </c>
      <c r="C31" s="53"/>
      <c r="D31" s="53"/>
      <c r="E31" s="5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5"/>
      <c r="W31" s="35"/>
      <c r="X31" s="35"/>
      <c r="Y31" s="35"/>
      <c r="Z31" s="35"/>
    </row>
    <row r="32" ht="15.75" customHeight="1">
      <c r="A32" s="34"/>
      <c r="B32" s="55" t="s">
        <v>44</v>
      </c>
      <c r="C32" s="53"/>
      <c r="D32" s="53"/>
      <c r="E32" s="5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5"/>
      <c r="W32" s="35"/>
      <c r="X32" s="35"/>
      <c r="Y32" s="35"/>
      <c r="Z32" s="35"/>
    </row>
    <row r="33" ht="15.75" customHeight="1">
      <c r="A33" s="34"/>
      <c r="B33" s="56" t="s">
        <v>45</v>
      </c>
      <c r="C33" s="57"/>
      <c r="D33" s="57"/>
      <c r="E33" s="58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5"/>
      <c r="W33" s="35"/>
      <c r="X33" s="35"/>
      <c r="Y33" s="35"/>
      <c r="Z33" s="35"/>
    </row>
    <row r="34" ht="15.7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5"/>
      <c r="W34" s="35"/>
      <c r="X34" s="35"/>
      <c r="Y34" s="35"/>
      <c r="Z34" s="35"/>
    </row>
    <row r="35" ht="15.7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5"/>
      <c r="W35" s="35"/>
      <c r="X35" s="35"/>
      <c r="Y35" s="35"/>
      <c r="Z35" s="35"/>
    </row>
    <row r="36" ht="15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5"/>
      <c r="W36" s="35"/>
      <c r="X36" s="35"/>
      <c r="Y36" s="35"/>
      <c r="Z36" s="35"/>
    </row>
    <row r="37" ht="15.7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5"/>
      <c r="W37" s="35"/>
      <c r="X37" s="35"/>
      <c r="Y37" s="35"/>
      <c r="Z37" s="35"/>
    </row>
    <row r="38" ht="15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  <c r="W38" s="35"/>
      <c r="X38" s="35"/>
      <c r="Y38" s="35"/>
      <c r="Z38" s="35"/>
    </row>
    <row r="39" ht="15.7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  <c r="W39" s="35"/>
      <c r="X39" s="35"/>
      <c r="Y39" s="35"/>
      <c r="Z39" s="35"/>
    </row>
    <row r="40" ht="15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5"/>
      <c r="W40" s="35"/>
      <c r="X40" s="35"/>
      <c r="Y40" s="35"/>
      <c r="Z40" s="35"/>
    </row>
    <row r="41" ht="15.7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5"/>
      <c r="W41" s="35"/>
      <c r="X41" s="35"/>
      <c r="Y41" s="35"/>
      <c r="Z41" s="35"/>
    </row>
    <row r="42" ht="15.7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5"/>
      <c r="W42" s="35"/>
      <c r="X42" s="35"/>
      <c r="Y42" s="35"/>
      <c r="Z42" s="35"/>
    </row>
    <row r="43" ht="15.7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5"/>
      <c r="W43" s="35"/>
      <c r="X43" s="35"/>
      <c r="Y43" s="35"/>
      <c r="Z43" s="35"/>
    </row>
    <row r="44" ht="15.7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5"/>
      <c r="W44" s="35"/>
      <c r="X44" s="35"/>
      <c r="Y44" s="35"/>
      <c r="Z44" s="35"/>
    </row>
    <row r="45" ht="15.7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5"/>
      <c r="W45" s="35"/>
      <c r="X45" s="35"/>
      <c r="Y45" s="35"/>
      <c r="Z45" s="35"/>
    </row>
    <row r="46" ht="15.7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5"/>
      <c r="W46" s="35"/>
      <c r="X46" s="35"/>
      <c r="Y46" s="35"/>
      <c r="Z46" s="35"/>
    </row>
    <row r="47" ht="15.75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5"/>
      <c r="W47" s="35"/>
      <c r="X47" s="35"/>
      <c r="Y47" s="35"/>
      <c r="Z47" s="35"/>
    </row>
    <row r="48" ht="15.7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5"/>
      <c r="W48" s="35"/>
      <c r="X48" s="35"/>
      <c r="Y48" s="35"/>
      <c r="Z48" s="35"/>
    </row>
    <row r="49" ht="15.75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5"/>
      <c r="W49" s="35"/>
      <c r="X49" s="35"/>
      <c r="Y49" s="35"/>
      <c r="Z49" s="35"/>
    </row>
    <row r="50" ht="15.75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5"/>
      <c r="W50" s="35"/>
      <c r="X50" s="35"/>
      <c r="Y50" s="35"/>
      <c r="Z50" s="35"/>
    </row>
    <row r="51" ht="15.7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5"/>
      <c r="W51" s="35"/>
      <c r="X51" s="35"/>
      <c r="Y51" s="35"/>
      <c r="Z51" s="35"/>
    </row>
    <row r="52" ht="15.7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5"/>
      <c r="W52" s="35"/>
      <c r="X52" s="35"/>
      <c r="Y52" s="35"/>
      <c r="Z52" s="35"/>
    </row>
    <row r="53" ht="15.7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5"/>
      <c r="W53" s="35"/>
      <c r="X53" s="35"/>
      <c r="Y53" s="35"/>
      <c r="Z53" s="35"/>
    </row>
    <row r="54" ht="15.7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5"/>
      <c r="W54" s="35"/>
      <c r="X54" s="35"/>
      <c r="Y54" s="35"/>
      <c r="Z54" s="35"/>
    </row>
    <row r="55" ht="15.7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5"/>
      <c r="W55" s="35"/>
      <c r="X55" s="35"/>
      <c r="Y55" s="35"/>
      <c r="Z55" s="35"/>
    </row>
    <row r="56" ht="15.7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5"/>
      <c r="W56" s="35"/>
      <c r="X56" s="35"/>
      <c r="Y56" s="35"/>
      <c r="Z56" s="35"/>
    </row>
    <row r="57" ht="15.7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5"/>
      <c r="W57" s="35"/>
      <c r="X57" s="35"/>
      <c r="Y57" s="35"/>
      <c r="Z57" s="35"/>
    </row>
    <row r="58" ht="15.7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5"/>
      <c r="W58" s="35"/>
      <c r="X58" s="35"/>
      <c r="Y58" s="35"/>
      <c r="Z58" s="35"/>
    </row>
    <row r="59" ht="15.7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5"/>
      <c r="W59" s="35"/>
      <c r="X59" s="35"/>
      <c r="Y59" s="35"/>
      <c r="Z59" s="35"/>
    </row>
    <row r="60" ht="15.7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5"/>
      <c r="W60" s="35"/>
      <c r="X60" s="35"/>
      <c r="Y60" s="35"/>
      <c r="Z60" s="35"/>
    </row>
    <row r="61" ht="15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5"/>
      <c r="W61" s="35"/>
      <c r="X61" s="35"/>
      <c r="Y61" s="35"/>
      <c r="Z61" s="35"/>
    </row>
    <row r="62" ht="15.7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5"/>
      <c r="W62" s="35"/>
      <c r="X62" s="35"/>
      <c r="Y62" s="35"/>
      <c r="Z62" s="35"/>
    </row>
    <row r="63" ht="15.7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5"/>
      <c r="W63" s="35"/>
      <c r="X63" s="35"/>
      <c r="Y63" s="35"/>
      <c r="Z63" s="35"/>
    </row>
    <row r="64" ht="15.7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5"/>
      <c r="W64" s="35"/>
      <c r="X64" s="35"/>
      <c r="Y64" s="35"/>
      <c r="Z64" s="35"/>
    </row>
    <row r="65" ht="15.7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5"/>
      <c r="W65" s="35"/>
      <c r="X65" s="35"/>
      <c r="Y65" s="35"/>
      <c r="Z65" s="35"/>
    </row>
    <row r="66" ht="15.7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5"/>
      <c r="W66" s="35"/>
      <c r="X66" s="35"/>
      <c r="Y66" s="35"/>
      <c r="Z66" s="35"/>
    </row>
    <row r="67" ht="15.7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5"/>
      <c r="W67" s="35"/>
      <c r="X67" s="35"/>
      <c r="Y67" s="35"/>
      <c r="Z67" s="35"/>
    </row>
    <row r="68" ht="15.7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5"/>
      <c r="W68" s="35"/>
      <c r="X68" s="35"/>
      <c r="Y68" s="35"/>
      <c r="Z68" s="35"/>
    </row>
    <row r="69" ht="15.7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5"/>
      <c r="W69" s="35"/>
      <c r="X69" s="35"/>
      <c r="Y69" s="35"/>
      <c r="Z69" s="35"/>
    </row>
    <row r="70" ht="15.7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5"/>
      <c r="W70" s="35"/>
      <c r="X70" s="35"/>
      <c r="Y70" s="35"/>
      <c r="Z70" s="35"/>
    </row>
    <row r="71" ht="15.7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5"/>
      <c r="W71" s="35"/>
      <c r="X71" s="35"/>
      <c r="Y71" s="35"/>
      <c r="Z71" s="35"/>
    </row>
    <row r="72" ht="15.7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5"/>
      <c r="W72" s="35"/>
      <c r="X72" s="35"/>
      <c r="Y72" s="35"/>
      <c r="Z72" s="35"/>
    </row>
    <row r="73" ht="15.7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5"/>
      <c r="W73" s="35"/>
      <c r="X73" s="35"/>
      <c r="Y73" s="35"/>
      <c r="Z73" s="35"/>
    </row>
    <row r="74" ht="15.7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5"/>
      <c r="W74" s="35"/>
      <c r="X74" s="35"/>
      <c r="Y74" s="35"/>
      <c r="Z74" s="35"/>
    </row>
    <row r="75" ht="15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5"/>
      <c r="W75" s="35"/>
      <c r="X75" s="35"/>
      <c r="Y75" s="35"/>
      <c r="Z75" s="35"/>
    </row>
    <row r="76" ht="15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5"/>
      <c r="W76" s="35"/>
      <c r="X76" s="35"/>
      <c r="Y76" s="35"/>
      <c r="Z76" s="35"/>
    </row>
    <row r="77" ht="15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5"/>
      <c r="W77" s="35"/>
      <c r="X77" s="35"/>
      <c r="Y77" s="35"/>
      <c r="Z77" s="35"/>
    </row>
    <row r="78" ht="15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5"/>
      <c r="W78" s="35"/>
      <c r="X78" s="35"/>
      <c r="Y78" s="35"/>
      <c r="Z78" s="35"/>
    </row>
    <row r="79" ht="15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5"/>
      <c r="W79" s="35"/>
      <c r="X79" s="35"/>
      <c r="Y79" s="35"/>
      <c r="Z79" s="35"/>
    </row>
    <row r="80" ht="15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5"/>
      <c r="W80" s="35"/>
      <c r="X80" s="35"/>
      <c r="Y80" s="35"/>
      <c r="Z80" s="35"/>
    </row>
    <row r="81" ht="15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5"/>
      <c r="W81" s="35"/>
      <c r="X81" s="35"/>
      <c r="Y81" s="35"/>
      <c r="Z81" s="35"/>
    </row>
    <row r="82" ht="15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5"/>
      <c r="W82" s="35"/>
      <c r="X82" s="35"/>
      <c r="Y82" s="35"/>
      <c r="Z82" s="35"/>
    </row>
    <row r="83" ht="15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5"/>
      <c r="W83" s="35"/>
      <c r="X83" s="35"/>
      <c r="Y83" s="35"/>
      <c r="Z83" s="35"/>
    </row>
    <row r="84" ht="15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5"/>
      <c r="W84" s="35"/>
      <c r="X84" s="35"/>
      <c r="Y84" s="35"/>
      <c r="Z84" s="35"/>
    </row>
    <row r="85" ht="15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5"/>
      <c r="W85" s="35"/>
      <c r="X85" s="35"/>
      <c r="Y85" s="35"/>
      <c r="Z85" s="35"/>
    </row>
    <row r="86" ht="15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5"/>
      <c r="W86" s="35"/>
      <c r="X86" s="35"/>
      <c r="Y86" s="35"/>
      <c r="Z86" s="35"/>
    </row>
    <row r="87" ht="15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5"/>
      <c r="W87" s="35"/>
      <c r="X87" s="35"/>
      <c r="Y87" s="35"/>
      <c r="Z87" s="35"/>
    </row>
    <row r="88" ht="15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5"/>
      <c r="W88" s="35"/>
      <c r="X88" s="35"/>
      <c r="Y88" s="35"/>
      <c r="Z88" s="35"/>
    </row>
    <row r="89" ht="15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5"/>
      <c r="W89" s="35"/>
      <c r="X89" s="35"/>
      <c r="Y89" s="35"/>
      <c r="Z89" s="35"/>
    </row>
    <row r="90" ht="15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5"/>
      <c r="W90" s="35"/>
      <c r="X90" s="35"/>
      <c r="Y90" s="35"/>
      <c r="Z90" s="35"/>
    </row>
    <row r="91" ht="15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5"/>
      <c r="W91" s="35"/>
      <c r="X91" s="35"/>
      <c r="Y91" s="35"/>
      <c r="Z91" s="35"/>
    </row>
    <row r="92" ht="15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5"/>
      <c r="W92" s="35"/>
      <c r="X92" s="35"/>
      <c r="Y92" s="35"/>
      <c r="Z92" s="35"/>
    </row>
    <row r="93" ht="15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5"/>
      <c r="W93" s="35"/>
      <c r="X93" s="35"/>
      <c r="Y93" s="35"/>
      <c r="Z93" s="35"/>
    </row>
    <row r="94" ht="15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5"/>
      <c r="W94" s="35"/>
      <c r="X94" s="35"/>
      <c r="Y94" s="35"/>
      <c r="Z94" s="35"/>
    </row>
    <row r="95" ht="15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5"/>
      <c r="W95" s="35"/>
      <c r="X95" s="35"/>
      <c r="Y95" s="35"/>
      <c r="Z95" s="35"/>
    </row>
    <row r="96" ht="15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5"/>
      <c r="W96" s="35"/>
      <c r="X96" s="35"/>
      <c r="Y96" s="35"/>
      <c r="Z96" s="35"/>
    </row>
    <row r="97" ht="15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5"/>
      <c r="W97" s="35"/>
      <c r="X97" s="35"/>
      <c r="Y97" s="35"/>
      <c r="Z97" s="35"/>
    </row>
    <row r="98" ht="15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5"/>
      <c r="W98" s="35"/>
      <c r="X98" s="35"/>
      <c r="Y98" s="35"/>
      <c r="Z98" s="35"/>
    </row>
    <row r="99" ht="15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5"/>
      <c r="W99" s="35"/>
      <c r="X99" s="35"/>
      <c r="Y99" s="35"/>
      <c r="Z99" s="35"/>
    </row>
    <row r="100" ht="15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5"/>
      <c r="W100" s="35"/>
      <c r="X100" s="35"/>
      <c r="Y100" s="35"/>
      <c r="Z100" s="35"/>
    </row>
    <row r="101" ht="15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5"/>
      <c r="W101" s="35"/>
      <c r="X101" s="35"/>
      <c r="Y101" s="35"/>
      <c r="Z101" s="35"/>
    </row>
    <row r="102" ht="15.7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5"/>
      <c r="W102" s="35"/>
      <c r="X102" s="35"/>
      <c r="Y102" s="35"/>
      <c r="Z102" s="35"/>
    </row>
    <row r="103" ht="15.7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5"/>
      <c r="W103" s="35"/>
      <c r="X103" s="35"/>
      <c r="Y103" s="35"/>
      <c r="Z103" s="35"/>
    </row>
    <row r="104" ht="15.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5"/>
      <c r="W104" s="35"/>
      <c r="X104" s="35"/>
      <c r="Y104" s="35"/>
      <c r="Z104" s="35"/>
    </row>
    <row r="105" ht="15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5"/>
      <c r="W105" s="35"/>
      <c r="X105" s="35"/>
      <c r="Y105" s="35"/>
      <c r="Z105" s="35"/>
    </row>
    <row r="106" ht="15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5"/>
      <c r="W106" s="35"/>
      <c r="X106" s="35"/>
      <c r="Y106" s="35"/>
      <c r="Z106" s="35"/>
    </row>
    <row r="107" ht="15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5"/>
      <c r="W107" s="35"/>
      <c r="X107" s="35"/>
      <c r="Y107" s="35"/>
      <c r="Z107" s="35"/>
    </row>
    <row r="108" ht="15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5"/>
      <c r="W108" s="35"/>
      <c r="X108" s="35"/>
      <c r="Y108" s="35"/>
      <c r="Z108" s="35"/>
    </row>
    <row r="109" ht="15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5"/>
      <c r="W109" s="35"/>
      <c r="X109" s="35"/>
      <c r="Y109" s="35"/>
      <c r="Z109" s="35"/>
    </row>
    <row r="110" ht="15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5"/>
      <c r="W110" s="35"/>
      <c r="X110" s="35"/>
      <c r="Y110" s="35"/>
      <c r="Z110" s="35"/>
    </row>
    <row r="111" ht="15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5"/>
      <c r="W111" s="35"/>
      <c r="X111" s="35"/>
      <c r="Y111" s="35"/>
      <c r="Z111" s="35"/>
    </row>
    <row r="112" ht="15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5"/>
      <c r="W112" s="35"/>
      <c r="X112" s="35"/>
      <c r="Y112" s="35"/>
      <c r="Z112" s="35"/>
    </row>
    <row r="113" ht="15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5"/>
      <c r="W113" s="35"/>
      <c r="X113" s="35"/>
      <c r="Y113" s="35"/>
      <c r="Z113" s="35"/>
    </row>
    <row r="114" ht="15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5"/>
      <c r="W114" s="35"/>
      <c r="X114" s="35"/>
      <c r="Y114" s="35"/>
      <c r="Z114" s="35"/>
    </row>
    <row r="115" ht="15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5"/>
      <c r="W115" s="35"/>
      <c r="X115" s="35"/>
      <c r="Y115" s="35"/>
      <c r="Z115" s="35"/>
    </row>
    <row r="116" ht="15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5"/>
      <c r="W116" s="35"/>
      <c r="X116" s="35"/>
      <c r="Y116" s="35"/>
      <c r="Z116" s="35"/>
    </row>
    <row r="117" ht="15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5"/>
      <c r="W117" s="35"/>
      <c r="X117" s="35"/>
      <c r="Y117" s="35"/>
      <c r="Z117" s="35"/>
    </row>
    <row r="118" ht="15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5"/>
      <c r="W118" s="35"/>
      <c r="X118" s="35"/>
      <c r="Y118" s="35"/>
      <c r="Z118" s="35"/>
    </row>
    <row r="119" ht="15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5"/>
      <c r="W119" s="35"/>
      <c r="X119" s="35"/>
      <c r="Y119" s="35"/>
      <c r="Z119" s="35"/>
    </row>
    <row r="120" ht="15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5"/>
      <c r="W120" s="35"/>
      <c r="X120" s="35"/>
      <c r="Y120" s="35"/>
      <c r="Z120" s="35"/>
    </row>
    <row r="121" ht="15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5"/>
      <c r="W121" s="35"/>
      <c r="X121" s="35"/>
      <c r="Y121" s="35"/>
      <c r="Z121" s="35"/>
    </row>
    <row r="122" ht="15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5"/>
      <c r="W122" s="35"/>
      <c r="X122" s="35"/>
      <c r="Y122" s="35"/>
      <c r="Z122" s="35"/>
    </row>
    <row r="123" ht="15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5"/>
      <c r="W123" s="35"/>
      <c r="X123" s="35"/>
      <c r="Y123" s="35"/>
      <c r="Z123" s="35"/>
    </row>
    <row r="124" ht="15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5"/>
      <c r="W124" s="35"/>
      <c r="X124" s="35"/>
      <c r="Y124" s="35"/>
      <c r="Z124" s="35"/>
    </row>
    <row r="125" ht="15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5"/>
      <c r="W125" s="35"/>
      <c r="X125" s="35"/>
      <c r="Y125" s="35"/>
      <c r="Z125" s="35"/>
    </row>
    <row r="126" ht="15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5"/>
      <c r="W126" s="35"/>
      <c r="X126" s="35"/>
      <c r="Y126" s="35"/>
      <c r="Z126" s="35"/>
    </row>
    <row r="127" ht="15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5"/>
      <c r="W127" s="35"/>
      <c r="X127" s="35"/>
      <c r="Y127" s="35"/>
      <c r="Z127" s="35"/>
    </row>
    <row r="128" ht="15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5"/>
      <c r="W128" s="35"/>
      <c r="X128" s="35"/>
      <c r="Y128" s="35"/>
      <c r="Z128" s="35"/>
    </row>
    <row r="129" ht="15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5"/>
      <c r="W129" s="35"/>
      <c r="X129" s="35"/>
      <c r="Y129" s="35"/>
      <c r="Z129" s="35"/>
    </row>
    <row r="130" ht="15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5"/>
      <c r="W130" s="35"/>
      <c r="X130" s="35"/>
      <c r="Y130" s="35"/>
      <c r="Z130" s="35"/>
    </row>
    <row r="131" ht="15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5"/>
      <c r="W131" s="35"/>
      <c r="X131" s="35"/>
      <c r="Y131" s="35"/>
      <c r="Z131" s="35"/>
    </row>
    <row r="132" ht="15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5"/>
      <c r="W132" s="35"/>
      <c r="X132" s="35"/>
      <c r="Y132" s="35"/>
      <c r="Z132" s="35"/>
    </row>
    <row r="133" ht="15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5"/>
      <c r="W133" s="35"/>
      <c r="X133" s="35"/>
      <c r="Y133" s="35"/>
      <c r="Z133" s="35"/>
    </row>
    <row r="134" ht="15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5"/>
      <c r="W134" s="35"/>
      <c r="X134" s="35"/>
      <c r="Y134" s="35"/>
      <c r="Z134" s="35"/>
    </row>
    <row r="135" ht="15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5"/>
      <c r="W135" s="35"/>
      <c r="X135" s="35"/>
      <c r="Y135" s="35"/>
      <c r="Z135" s="35"/>
    </row>
    <row r="136" ht="15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5"/>
      <c r="W136" s="35"/>
      <c r="X136" s="35"/>
      <c r="Y136" s="35"/>
      <c r="Z136" s="35"/>
    </row>
    <row r="137" ht="15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5"/>
      <c r="W137" s="35"/>
      <c r="X137" s="35"/>
      <c r="Y137" s="35"/>
      <c r="Z137" s="35"/>
    </row>
    <row r="138" ht="15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5"/>
      <c r="W138" s="35"/>
      <c r="X138" s="35"/>
      <c r="Y138" s="35"/>
      <c r="Z138" s="35"/>
    </row>
    <row r="139" ht="15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5"/>
      <c r="W139" s="35"/>
      <c r="X139" s="35"/>
      <c r="Y139" s="35"/>
      <c r="Z139" s="35"/>
    </row>
    <row r="140" ht="15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5"/>
      <c r="W140" s="35"/>
      <c r="X140" s="35"/>
      <c r="Y140" s="35"/>
      <c r="Z140" s="35"/>
    </row>
    <row r="141" ht="15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5"/>
      <c r="W141" s="35"/>
      <c r="X141" s="35"/>
      <c r="Y141" s="35"/>
      <c r="Z141" s="35"/>
    </row>
    <row r="142" ht="15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5"/>
      <c r="W142" s="35"/>
      <c r="X142" s="35"/>
      <c r="Y142" s="35"/>
      <c r="Z142" s="35"/>
    </row>
    <row r="143" ht="15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5"/>
      <c r="W143" s="35"/>
      <c r="X143" s="35"/>
      <c r="Y143" s="35"/>
      <c r="Z143" s="35"/>
    </row>
    <row r="144" ht="15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5"/>
      <c r="W144" s="35"/>
      <c r="X144" s="35"/>
      <c r="Y144" s="35"/>
      <c r="Z144" s="35"/>
    </row>
    <row r="145" ht="15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5"/>
      <c r="W145" s="35"/>
      <c r="X145" s="35"/>
      <c r="Y145" s="35"/>
      <c r="Z145" s="35"/>
    </row>
    <row r="146" ht="15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5"/>
      <c r="W146" s="35"/>
      <c r="X146" s="35"/>
      <c r="Y146" s="35"/>
      <c r="Z146" s="35"/>
    </row>
    <row r="147" ht="15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5"/>
      <c r="W147" s="35"/>
      <c r="X147" s="35"/>
      <c r="Y147" s="35"/>
      <c r="Z147" s="35"/>
    </row>
    <row r="148" ht="15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5"/>
      <c r="W148" s="35"/>
      <c r="X148" s="35"/>
      <c r="Y148" s="35"/>
      <c r="Z148" s="35"/>
    </row>
    <row r="149" ht="15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5"/>
      <c r="W149" s="35"/>
      <c r="X149" s="35"/>
      <c r="Y149" s="35"/>
      <c r="Z149" s="35"/>
    </row>
    <row r="150" ht="15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5"/>
      <c r="W150" s="35"/>
      <c r="X150" s="35"/>
      <c r="Y150" s="35"/>
      <c r="Z150" s="35"/>
    </row>
    <row r="151" ht="15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5"/>
      <c r="W151" s="35"/>
      <c r="X151" s="35"/>
      <c r="Y151" s="35"/>
      <c r="Z151" s="35"/>
    </row>
    <row r="152" ht="15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5"/>
      <c r="W152" s="35"/>
      <c r="X152" s="35"/>
      <c r="Y152" s="35"/>
      <c r="Z152" s="35"/>
    </row>
    <row r="153" ht="15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5"/>
      <c r="W153" s="35"/>
      <c r="X153" s="35"/>
      <c r="Y153" s="35"/>
      <c r="Z153" s="35"/>
    </row>
    <row r="154" ht="15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5"/>
      <c r="W154" s="35"/>
      <c r="X154" s="35"/>
      <c r="Y154" s="35"/>
      <c r="Z154" s="35"/>
    </row>
    <row r="155" ht="15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5"/>
      <c r="W155" s="35"/>
      <c r="X155" s="35"/>
      <c r="Y155" s="35"/>
      <c r="Z155" s="35"/>
    </row>
    <row r="156" ht="15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5"/>
      <c r="W156" s="35"/>
      <c r="X156" s="35"/>
      <c r="Y156" s="35"/>
      <c r="Z156" s="35"/>
    </row>
    <row r="157" ht="15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5"/>
      <c r="W157" s="35"/>
      <c r="X157" s="35"/>
      <c r="Y157" s="35"/>
      <c r="Z157" s="35"/>
    </row>
    <row r="158" ht="15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5"/>
      <c r="W158" s="35"/>
      <c r="X158" s="35"/>
      <c r="Y158" s="35"/>
      <c r="Z158" s="35"/>
    </row>
    <row r="159" ht="15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5"/>
      <c r="W159" s="35"/>
      <c r="X159" s="35"/>
      <c r="Y159" s="35"/>
      <c r="Z159" s="35"/>
    </row>
    <row r="160" ht="15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5"/>
      <c r="W160" s="35"/>
      <c r="X160" s="35"/>
      <c r="Y160" s="35"/>
      <c r="Z160" s="35"/>
    </row>
    <row r="161" ht="15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5"/>
      <c r="W161" s="35"/>
      <c r="X161" s="35"/>
      <c r="Y161" s="35"/>
      <c r="Z161" s="35"/>
    </row>
    <row r="162" ht="15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5"/>
      <c r="W162" s="35"/>
      <c r="X162" s="35"/>
      <c r="Y162" s="35"/>
      <c r="Z162" s="35"/>
    </row>
    <row r="163" ht="15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5"/>
      <c r="W163" s="35"/>
      <c r="X163" s="35"/>
      <c r="Y163" s="35"/>
      <c r="Z163" s="35"/>
    </row>
    <row r="164" ht="15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5"/>
      <c r="W164" s="35"/>
      <c r="X164" s="35"/>
      <c r="Y164" s="35"/>
      <c r="Z164" s="35"/>
    </row>
    <row r="165" ht="15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5"/>
      <c r="W165" s="35"/>
      <c r="X165" s="35"/>
      <c r="Y165" s="35"/>
      <c r="Z165" s="35"/>
    </row>
    <row r="166" ht="15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5"/>
      <c r="W166" s="35"/>
      <c r="X166" s="35"/>
      <c r="Y166" s="35"/>
      <c r="Z166" s="35"/>
    </row>
    <row r="167" ht="15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5"/>
      <c r="W167" s="35"/>
      <c r="X167" s="35"/>
      <c r="Y167" s="35"/>
      <c r="Z167" s="35"/>
    </row>
    <row r="168" ht="15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5"/>
      <c r="W168" s="35"/>
      <c r="X168" s="35"/>
      <c r="Y168" s="35"/>
      <c r="Z168" s="35"/>
    </row>
    <row r="169" ht="15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5"/>
      <c r="W169" s="35"/>
      <c r="X169" s="35"/>
      <c r="Y169" s="35"/>
      <c r="Z169" s="35"/>
    </row>
    <row r="170" ht="15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5"/>
      <c r="W170" s="35"/>
      <c r="X170" s="35"/>
      <c r="Y170" s="35"/>
      <c r="Z170" s="35"/>
    </row>
    <row r="171" ht="15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5"/>
      <c r="W171" s="35"/>
      <c r="X171" s="35"/>
      <c r="Y171" s="35"/>
      <c r="Z171" s="35"/>
    </row>
    <row r="172" ht="15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5"/>
      <c r="W172" s="35"/>
      <c r="X172" s="35"/>
      <c r="Y172" s="35"/>
      <c r="Z172" s="35"/>
    </row>
    <row r="173" ht="15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5"/>
      <c r="W173" s="35"/>
      <c r="X173" s="35"/>
      <c r="Y173" s="35"/>
      <c r="Z173" s="35"/>
    </row>
    <row r="174" ht="15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5"/>
      <c r="W174" s="35"/>
      <c r="X174" s="35"/>
      <c r="Y174" s="35"/>
      <c r="Z174" s="35"/>
    </row>
    <row r="175" ht="15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5"/>
      <c r="W175" s="35"/>
      <c r="X175" s="35"/>
      <c r="Y175" s="35"/>
      <c r="Z175" s="35"/>
    </row>
    <row r="176" ht="15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5"/>
      <c r="W176" s="35"/>
      <c r="X176" s="35"/>
      <c r="Y176" s="35"/>
      <c r="Z176" s="35"/>
    </row>
    <row r="177" ht="15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5"/>
      <c r="W177" s="35"/>
      <c r="X177" s="35"/>
      <c r="Y177" s="35"/>
      <c r="Z177" s="35"/>
    </row>
    <row r="178" ht="15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5"/>
      <c r="W178" s="35"/>
      <c r="X178" s="35"/>
      <c r="Y178" s="35"/>
      <c r="Z178" s="35"/>
    </row>
    <row r="179" ht="15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5"/>
      <c r="W179" s="35"/>
      <c r="X179" s="35"/>
      <c r="Y179" s="35"/>
      <c r="Z179" s="35"/>
    </row>
    <row r="180" ht="15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5"/>
      <c r="W180" s="35"/>
      <c r="X180" s="35"/>
      <c r="Y180" s="35"/>
      <c r="Z180" s="35"/>
    </row>
    <row r="181" ht="15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5"/>
      <c r="W181" s="35"/>
      <c r="X181" s="35"/>
      <c r="Y181" s="35"/>
      <c r="Z181" s="35"/>
    </row>
    <row r="182" ht="15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5"/>
      <c r="W182" s="35"/>
      <c r="X182" s="35"/>
      <c r="Y182" s="35"/>
      <c r="Z182" s="35"/>
    </row>
    <row r="183" ht="15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5"/>
      <c r="W183" s="35"/>
      <c r="X183" s="35"/>
      <c r="Y183" s="35"/>
      <c r="Z183" s="35"/>
    </row>
    <row r="184" ht="15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5"/>
      <c r="W184" s="35"/>
      <c r="X184" s="35"/>
      <c r="Y184" s="35"/>
      <c r="Z184" s="35"/>
    </row>
    <row r="185" ht="15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5"/>
      <c r="W185" s="35"/>
      <c r="X185" s="35"/>
      <c r="Y185" s="35"/>
      <c r="Z185" s="35"/>
    </row>
    <row r="186" ht="15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5"/>
      <c r="W186" s="35"/>
      <c r="X186" s="35"/>
      <c r="Y186" s="35"/>
      <c r="Z186" s="35"/>
    </row>
    <row r="187" ht="15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5"/>
      <c r="W187" s="35"/>
      <c r="X187" s="35"/>
      <c r="Y187" s="35"/>
      <c r="Z187" s="35"/>
    </row>
    <row r="188" ht="15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5"/>
      <c r="W188" s="35"/>
      <c r="X188" s="35"/>
      <c r="Y188" s="35"/>
      <c r="Z188" s="35"/>
    </row>
    <row r="189" ht="15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5"/>
      <c r="W189" s="35"/>
      <c r="X189" s="35"/>
      <c r="Y189" s="35"/>
      <c r="Z189" s="35"/>
    </row>
    <row r="190" ht="15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5"/>
      <c r="W190" s="35"/>
      <c r="X190" s="35"/>
      <c r="Y190" s="35"/>
      <c r="Z190" s="35"/>
    </row>
    <row r="191" ht="15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5"/>
      <c r="W191" s="35"/>
      <c r="X191" s="35"/>
      <c r="Y191" s="35"/>
      <c r="Z191" s="35"/>
    </row>
    <row r="192" ht="15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5"/>
      <c r="W192" s="35"/>
      <c r="X192" s="35"/>
      <c r="Y192" s="35"/>
      <c r="Z192" s="35"/>
    </row>
    <row r="193" ht="15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5"/>
      <c r="W193" s="35"/>
      <c r="X193" s="35"/>
      <c r="Y193" s="35"/>
      <c r="Z193" s="35"/>
    </row>
    <row r="194" ht="15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5"/>
      <c r="W194" s="35"/>
      <c r="X194" s="35"/>
      <c r="Y194" s="35"/>
      <c r="Z194" s="35"/>
    </row>
    <row r="195" ht="15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5"/>
      <c r="W195" s="35"/>
      <c r="X195" s="35"/>
      <c r="Y195" s="35"/>
      <c r="Z195" s="35"/>
    </row>
    <row r="196" ht="15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5"/>
      <c r="W196" s="35"/>
      <c r="X196" s="35"/>
      <c r="Y196" s="35"/>
      <c r="Z196" s="35"/>
    </row>
    <row r="197" ht="15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5"/>
      <c r="W197" s="35"/>
      <c r="X197" s="35"/>
      <c r="Y197" s="35"/>
      <c r="Z197" s="35"/>
    </row>
    <row r="198" ht="15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5"/>
      <c r="W198" s="35"/>
      <c r="X198" s="35"/>
      <c r="Y198" s="35"/>
      <c r="Z198" s="35"/>
    </row>
    <row r="199" ht="15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5"/>
      <c r="W199" s="35"/>
      <c r="X199" s="35"/>
      <c r="Y199" s="35"/>
      <c r="Z199" s="35"/>
    </row>
    <row r="200" ht="15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5"/>
      <c r="W200" s="35"/>
      <c r="X200" s="35"/>
      <c r="Y200" s="35"/>
      <c r="Z200" s="35"/>
    </row>
    <row r="201" ht="15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5"/>
      <c r="W201" s="35"/>
      <c r="X201" s="35"/>
      <c r="Y201" s="35"/>
      <c r="Z201" s="35"/>
    </row>
    <row r="202" ht="15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5"/>
      <c r="W202" s="35"/>
      <c r="X202" s="35"/>
      <c r="Y202" s="35"/>
      <c r="Z202" s="35"/>
    </row>
    <row r="203" ht="15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5"/>
      <c r="W203" s="35"/>
      <c r="X203" s="35"/>
      <c r="Y203" s="35"/>
      <c r="Z203" s="35"/>
    </row>
    <row r="204" ht="15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5"/>
      <c r="W204" s="35"/>
      <c r="X204" s="35"/>
      <c r="Y204" s="35"/>
      <c r="Z204" s="35"/>
    </row>
    <row r="205" ht="15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5"/>
      <c r="W205" s="35"/>
      <c r="X205" s="35"/>
      <c r="Y205" s="35"/>
      <c r="Z205" s="35"/>
    </row>
    <row r="206" ht="15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5"/>
      <c r="W206" s="35"/>
      <c r="X206" s="35"/>
      <c r="Y206" s="35"/>
      <c r="Z206" s="35"/>
    </row>
    <row r="207" ht="15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5"/>
      <c r="W207" s="35"/>
      <c r="X207" s="35"/>
      <c r="Y207" s="35"/>
      <c r="Z207" s="35"/>
    </row>
    <row r="208" ht="15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5"/>
      <c r="W208" s="35"/>
      <c r="X208" s="35"/>
      <c r="Y208" s="35"/>
      <c r="Z208" s="35"/>
    </row>
    <row r="209" ht="15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5"/>
      <c r="W209" s="35"/>
      <c r="X209" s="35"/>
      <c r="Y209" s="35"/>
      <c r="Z209" s="35"/>
    </row>
    <row r="210" ht="15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5"/>
      <c r="W210" s="35"/>
      <c r="X210" s="35"/>
      <c r="Y210" s="35"/>
      <c r="Z210" s="35"/>
    </row>
    <row r="211" ht="15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5"/>
      <c r="W211" s="35"/>
      <c r="X211" s="35"/>
      <c r="Y211" s="35"/>
      <c r="Z211" s="35"/>
    </row>
    <row r="212" ht="15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5"/>
      <c r="W212" s="35"/>
      <c r="X212" s="35"/>
      <c r="Y212" s="35"/>
      <c r="Z212" s="35"/>
    </row>
    <row r="213" ht="15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5"/>
      <c r="W213" s="35"/>
      <c r="X213" s="35"/>
      <c r="Y213" s="35"/>
      <c r="Z213" s="35"/>
    </row>
    <row r="214" ht="15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5"/>
      <c r="W214" s="35"/>
      <c r="X214" s="35"/>
      <c r="Y214" s="35"/>
      <c r="Z214" s="35"/>
    </row>
    <row r="215" ht="15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5"/>
      <c r="W215" s="35"/>
      <c r="X215" s="35"/>
      <c r="Y215" s="35"/>
      <c r="Z215" s="35"/>
    </row>
    <row r="216" ht="15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5"/>
      <c r="W216" s="35"/>
      <c r="X216" s="35"/>
      <c r="Y216" s="35"/>
      <c r="Z216" s="35"/>
    </row>
    <row r="217" ht="15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5"/>
      <c r="W217" s="35"/>
      <c r="X217" s="35"/>
      <c r="Y217" s="35"/>
      <c r="Z217" s="35"/>
    </row>
    <row r="218" ht="15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5"/>
      <c r="W218" s="35"/>
      <c r="X218" s="35"/>
      <c r="Y218" s="35"/>
      <c r="Z218" s="35"/>
    </row>
    <row r="219" ht="15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5"/>
      <c r="W219" s="35"/>
      <c r="X219" s="35"/>
      <c r="Y219" s="35"/>
      <c r="Z219" s="35"/>
    </row>
    <row r="220" ht="15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5"/>
      <c r="W220" s="35"/>
      <c r="X220" s="35"/>
      <c r="Y220" s="35"/>
      <c r="Z220" s="35"/>
    </row>
    <row r="221" ht="15.7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5"/>
      <c r="W221" s="35"/>
      <c r="X221" s="35"/>
      <c r="Y221" s="35"/>
      <c r="Z221" s="35"/>
    </row>
    <row r="222" ht="15.7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5"/>
      <c r="W222" s="35"/>
      <c r="X222" s="35"/>
      <c r="Y222" s="35"/>
      <c r="Z222" s="35"/>
    </row>
    <row r="223" ht="15.7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5"/>
      <c r="W223" s="35"/>
      <c r="X223" s="35"/>
      <c r="Y223" s="35"/>
      <c r="Z223" s="35"/>
    </row>
    <row r="224" ht="15.7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5"/>
      <c r="W224" s="35"/>
      <c r="X224" s="35"/>
      <c r="Y224" s="35"/>
      <c r="Z224" s="35"/>
    </row>
    <row r="225" ht="15.7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5"/>
      <c r="W225" s="35"/>
      <c r="X225" s="35"/>
      <c r="Y225" s="35"/>
      <c r="Z225" s="35"/>
    </row>
    <row r="226" ht="15.7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5"/>
      <c r="W226" s="35"/>
      <c r="X226" s="35"/>
      <c r="Y226" s="35"/>
      <c r="Z226" s="35"/>
    </row>
    <row r="227" ht="15.7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5"/>
      <c r="W227" s="35"/>
      <c r="X227" s="35"/>
      <c r="Y227" s="35"/>
      <c r="Z227" s="35"/>
    </row>
    <row r="228" ht="15.7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5"/>
      <c r="W228" s="35"/>
      <c r="X228" s="35"/>
      <c r="Y228" s="35"/>
      <c r="Z228" s="35"/>
    </row>
    <row r="229" ht="15.7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ht="15.7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ht="15.7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ht="15.7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ht="15.7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ht="15.7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ht="15.7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ht="15.7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ht="15.7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ht="15.7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ht="15.7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ht="15.7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ht="15.7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ht="15.7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ht="15.7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ht="15.7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ht="15.7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ht="15.7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ht="15.7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t="15.7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t="15.7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t="15.7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t="15.7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t="15.7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t="15.7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t="15.7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t="15.7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t="15.7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t="15.7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t="15.7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t="15.7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t="15.7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t="15.7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t="15.7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t="15.7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t="15.7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t="15.7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t="15.7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t="15.7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t="15.7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t="15.7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t="15.7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t="15.7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t="15.7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t="15.7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t="15.7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t="15.7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t="15.7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t="15.7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t="15.7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t="15.7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t="15.7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t="15.7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t="15.7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t="15.7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t="15.7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t="15.7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t="15.7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t="15.7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t="15.7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t="15.7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t="15.7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t="15.7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t="15.7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t="15.7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t="15.7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t="15.7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t="15.7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t="15.7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t="15.7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t="15.7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t="15.7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t="15.7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t="15.7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t="15.7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t="15.7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t="15.7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t="15.7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t="15.7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t="15.7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t="15.7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t="15.7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t="15.7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t="15.7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t="15.7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t="15.7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t="15.7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t="15.7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t="15.7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t="15.7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t="15.7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t="15.7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t="15.7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t="15.7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t="15.7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t="15.7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t="15.7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t="15.7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t="15.7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t="15.7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t="15.7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t="15.7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t="15.7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t="15.7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t="15.7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t="15.7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t="15.7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t="15.7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t="15.7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t="15.7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t="15.7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t="15.7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t="15.7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t="15.7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t="15.7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t="15.7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t="15.7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t="15.7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t="15.7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t="15.7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t="15.7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t="15.7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t="15.7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t="15.7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t="15.7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t="15.7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t="15.7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t="15.7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t="15.7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t="15.7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t="15.7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t="15.7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t="15.7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t="15.7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t="15.7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t="15.7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t="15.7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t="15.7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t="15.7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t="15.7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t="15.7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t="15.7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t="15.7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t="15.7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t="15.7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t="15.7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t="15.7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t="15.7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t="15.7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t="15.7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t="15.7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t="15.7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t="15.7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t="15.7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t="15.7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t="15.7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t="15.7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t="15.7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t="15.7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t="15.7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t="15.7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t="15.7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t="15.7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t="15.7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t="15.7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t="15.7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t="15.7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t="15.7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t="15.7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t="15.7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t="15.7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t="15.7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t="15.7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t="15.7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t="15.7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t="15.7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t="15.7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t="15.7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t="15.7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t="15.7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t="15.7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t="15.7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t="15.7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t="15.7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t="15.7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t="15.7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t="15.7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t="15.7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t="15.7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t="15.7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t="15.7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t="15.7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t="15.7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t="15.7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t="15.7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t="15.7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t="15.7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t="15.7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t="15.7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t="15.7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t="15.7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t="15.7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t="15.7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t="15.7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t="15.7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t="15.7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t="15.7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t="15.7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t="15.7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t="15.7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t="15.7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t="15.7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t="15.7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t="15.7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t="15.7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t="15.7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t="15.7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t="15.7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t="15.7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t="15.7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t="15.7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t="15.7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t="15.7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t="15.7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t="15.7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t="15.7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t="15.7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t="15.7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t="15.7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t="15.7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t="15.7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t="15.7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t="15.7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t="15.7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t="15.7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t="15.7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t="15.7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t="15.7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t="15.7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t="15.7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t="15.7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t="15.7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t="15.7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t="15.7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t="15.7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t="15.7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t="15.7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t="15.7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t="15.7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t="15.7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t="15.7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t="15.7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t="15.7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t="15.7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t="15.7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t="15.7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t="15.7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t="15.7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t="15.7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t="15.7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t="15.7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t="15.7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t="15.7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t="15.7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t="15.7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t="15.7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t="15.7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t="15.7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t="15.7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t="15.7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t="15.7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t="15.7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t="15.7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t="15.7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t="15.7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t="15.7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t="15.7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t="15.7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t="15.7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t="15.7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t="15.7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t="15.7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t="15.7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t="15.7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t="15.7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t="15.7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t="15.7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t="15.7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t="15.7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t="15.7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t="15.7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t="15.7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t="15.7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t="15.7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t="15.7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t="15.7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t="15.7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t="15.7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t="15.7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t="15.7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t="15.7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t="15.7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t="15.7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t="15.7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t="15.7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t="15.7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t="15.7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t="15.7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t="15.7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t="15.7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t="15.7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t="15.7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t="15.7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t="15.7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t="15.7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t="15.7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t="15.7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t="15.7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t="15.7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t="15.7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t="15.7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t="15.7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t="15.7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t="15.7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t="15.7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t="15.7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t="15.7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t="15.7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t="15.7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t="15.7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t="15.7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t="15.7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t="15.7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t="15.7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t="15.7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t="15.7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t="15.7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t="15.7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t="15.7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t="15.7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t="15.7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t="15.7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t="15.7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t="15.7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t="15.7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t="15.7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t="15.7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t="15.7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t="15.7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t="15.7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t="15.7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t="15.7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t="15.7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t="15.7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t="15.7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t="15.7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t="15.7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t="15.7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t="15.7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t="15.7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t="15.7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t="15.7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t="15.7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t="15.7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t="15.7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t="15.7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t="15.7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t="15.7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t="15.7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t="15.7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t="15.7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t="15.7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t="15.7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t="15.7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t="15.7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t="15.7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t="15.7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t="15.7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t="15.7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t="15.7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ht="15.7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ht="15.7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ht="15.7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ht="15.7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ht="15.7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ht="15.7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ht="15.7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ht="15.7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ht="15.7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ht="15.7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ht="15.7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ht="15.7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ht="15.7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ht="15.7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ht="15.7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ht="15.7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ht="15.7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ht="15.7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ht="15.7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ht="15.7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ht="15.7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ht="15.7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ht="15.7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ht="15.7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ht="15.7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ht="15.7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ht="15.7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ht="15.7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ht="15.7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ht="15.7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ht="15.7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ht="15.7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ht="15.7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ht="15.7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ht="15.7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ht="15.7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ht="15.7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ht="15.7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ht="15.7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ht="15.7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ht="15.7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ht="15.7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ht="15.7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ht="15.7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ht="15.7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ht="15.7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ht="15.7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ht="15.7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ht="15.7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ht="15.7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ht="15.7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ht="15.7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ht="15.7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ht="15.7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ht="15.7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ht="15.7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ht="15.7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ht="15.7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ht="15.7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ht="15.7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ht="15.7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ht="15.7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ht="15.7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ht="15.7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ht="15.7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ht="15.7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ht="15.7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ht="15.7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ht="15.7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ht="15.7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ht="15.7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ht="15.7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ht="15.7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ht="15.7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ht="15.7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ht="15.7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ht="15.7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ht="15.7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ht="15.7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ht="15.7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ht="15.7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ht="15.7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ht="15.7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ht="15.7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ht="15.7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ht="15.7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ht="15.7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ht="15.7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ht="15.7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ht="15.7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ht="15.7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ht="15.7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ht="15.7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ht="15.7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ht="15.7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ht="15.7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ht="15.7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ht="15.7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ht="15.7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ht="15.7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ht="15.7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ht="15.7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ht="15.7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ht="15.7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ht="15.7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ht="15.7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ht="15.7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ht="15.7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ht="15.7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ht="15.7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ht="15.7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ht="15.7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ht="15.7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ht="15.7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ht="15.7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ht="15.7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ht="15.7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ht="15.7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ht="15.7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ht="15.7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ht="15.7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ht="15.7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ht="15.7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ht="15.7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ht="15.7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ht="15.7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ht="15.7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ht="15.7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ht="15.7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ht="15.7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ht="15.7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ht="15.7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ht="15.7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ht="15.7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ht="15.7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ht="15.7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ht="15.7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ht="15.7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ht="15.7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ht="15.7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ht="15.7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ht="15.7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ht="15.7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ht="15.7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ht="15.7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ht="15.7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ht="15.7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ht="15.7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ht="15.7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ht="15.7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ht="15.7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ht="15.7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ht="15.7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ht="15.7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ht="15.7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ht="15.7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ht="15.7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ht="15.7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ht="15.7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ht="15.7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ht="15.7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ht="15.7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ht="15.7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ht="15.7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ht="15.7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ht="15.7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ht="15.7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ht="15.7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ht="15.7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ht="15.7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ht="15.7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ht="15.7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ht="15.7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ht="15.7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ht="15.7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ht="15.7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ht="15.7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ht="15.7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ht="15.7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ht="15.7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ht="15.7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ht="15.7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ht="15.7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ht="15.7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ht="15.7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ht="15.7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ht="15.7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ht="15.7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ht="15.7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ht="15.7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ht="15.7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ht="15.7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ht="15.7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ht="15.7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ht="15.7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ht="15.7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ht="15.7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ht="15.7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ht="15.7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ht="15.7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ht="15.7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ht="15.7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ht="15.7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ht="15.7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ht="15.7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ht="15.7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ht="15.7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ht="15.7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ht="15.7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ht="15.7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ht="15.7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ht="15.7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ht="15.7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ht="15.7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ht="15.7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ht="15.7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ht="15.7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ht="15.7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ht="15.7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ht="15.7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ht="15.7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ht="15.7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ht="15.7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ht="15.7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ht="15.7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ht="15.7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ht="15.7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ht="15.7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ht="15.7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ht="15.7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ht="15.7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ht="15.7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ht="15.7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ht="15.7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ht="15.7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ht="15.7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ht="15.7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ht="15.7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ht="15.7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ht="15.7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ht="15.7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ht="15.7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ht="15.7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ht="15.7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ht="15.7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ht="15.7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ht="15.7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ht="15.7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ht="15.7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ht="15.7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ht="15.7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ht="15.7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ht="15.7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ht="15.7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ht="15.7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ht="15.7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ht="15.7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ht="15.7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ht="15.7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ht="15.7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ht="15.7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ht="15.7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ht="15.7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ht="15.7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ht="15.7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ht="15.7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ht="15.7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ht="15.7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ht="15.7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ht="15.7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ht="15.7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ht="15.7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ht="15.7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ht="15.7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ht="15.7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ht="15.7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ht="15.7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ht="15.7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ht="15.7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ht="15.7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ht="15.7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ht="15.7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ht="15.7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ht="15.7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ht="15.7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ht="15.7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ht="15.7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ht="15.7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ht="15.7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ht="15.7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ht="15.7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ht="15.7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ht="15.7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ht="15.7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ht="15.7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ht="15.7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ht="15.7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ht="15.7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ht="15.7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ht="15.7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ht="15.7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ht="15.7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ht="15.7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ht="15.7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ht="15.7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ht="15.7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ht="15.7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ht="15.7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ht="15.7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ht="15.7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ht="15.7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ht="15.7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ht="15.7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ht="15.7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ht="15.7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ht="15.7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ht="15.7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ht="15.7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ht="15.7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ht="15.7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ht="15.7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ht="15.7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ht="15.7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ht="15.7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ht="15.7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ht="15.7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ht="15.7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ht="15.7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ht="15.7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ht="15.7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ht="15.7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ht="15.7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ht="15.7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ht="15.7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ht="15.7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ht="15.7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ht="15.7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ht="15.7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ht="15.7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ht="15.7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ht="15.7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ht="15.7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ht="15.7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ht="15.7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ht="15.7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ht="15.7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ht="15.7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ht="15.7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ht="15.7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ht="15.7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ht="15.7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ht="15.7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ht="15.7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ht="15.7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ht="15.7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ht="15.7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ht="15.7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ht="15.7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ht="15.7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ht="15.7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ht="15.7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ht="15.7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ht="15.7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ht="15.7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ht="15.7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ht="15.7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ht="15.7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ht="15.7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ht="15.7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ht="15.7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ht="15.7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ht="15.7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ht="15.7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ht="15.7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ht="15.7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ht="15.7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ht="15.7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ht="15.7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ht="15.7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ht="15.7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ht="15.7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ht="15.7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ht="15.7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ht="15.7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ht="15.7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ht="15.7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ht="15.7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ht="15.7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ht="15.7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ht="15.7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ht="15.7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ht="15.7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5">
    <mergeCell ref="B7:C7"/>
    <mergeCell ref="B8:C8"/>
    <mergeCell ref="B9:C9"/>
    <mergeCell ref="B17:C17"/>
    <mergeCell ref="B18:C18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E36C09"/>
    <outlinePr applyStyles="0" summaryBelow="0" summaryRight="0" showOutlineSymbols="1"/>
    <pageSetUpPr autoPageBreaks="1" fitToPage="0"/>
  </sheetPr>
  <sheetViews>
    <sheetView showGridLines="0" zoomScale="100" workbookViewId="0">
      <selection activeCell="A1" activeCellId="0" sqref="A1"/>
    </sheetView>
  </sheetViews>
  <sheetFormatPr defaultColWidth="14.43" defaultRowHeight="15" customHeight="1"/>
  <cols>
    <col customWidth="1" min="1" max="1" width="14.43"/>
    <col customWidth="1" min="2" max="2" width="27"/>
    <col customWidth="1" min="3" max="3" width="15.43"/>
    <col customWidth="1" min="4" max="6" width="14.43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5"/>
      <c r="Y1" s="35"/>
      <c r="Z1" s="35"/>
    </row>
    <row r="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5"/>
      <c r="Y2" s="35"/>
      <c r="Z2" s="35"/>
    </row>
    <row r="3">
      <c r="A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5"/>
      <c r="Y3" s="35"/>
      <c r="Z3" s="35"/>
    </row>
    <row r="4">
      <c r="A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5"/>
      <c r="Y4" s="35"/>
      <c r="Z4" s="35"/>
    </row>
    <row r="5">
      <c r="A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5"/>
      <c r="Y5" s="35"/>
      <c r="Z5" s="35"/>
    </row>
    <row r="6">
      <c r="A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35"/>
      <c r="Z6" s="35"/>
    </row>
    <row r="7">
      <c r="A7" s="34"/>
      <c r="B7" s="59" t="s">
        <v>46</v>
      </c>
      <c r="C7" s="40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5"/>
      <c r="Y7" s="35"/>
      <c r="Z7" s="35"/>
    </row>
    <row r="8">
      <c r="A8" s="34"/>
      <c r="B8" s="60"/>
      <c r="C8" s="61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5"/>
      <c r="Y8" s="35"/>
      <c r="Z8" s="35"/>
    </row>
    <row r="9">
      <c r="A9" s="34"/>
      <c r="B9" s="62" t="s">
        <v>4</v>
      </c>
      <c r="C9" s="63">
        <f>'Ingreso Datos'!C9</f>
        <v>58500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5"/>
      <c r="Y9" s="35"/>
      <c r="Z9" s="35"/>
    </row>
    <row r="10">
      <c r="A10" s="34"/>
      <c r="B10" s="43" t="s">
        <v>47</v>
      </c>
      <c r="C10" s="44">
        <f>('Ingreso Datos'!C9*'Ingreso Datos'!C20)+('Ingreso Datos'!C9*('Ingreso Datos'!C20*'Ingreso Datos'!D20))</f>
        <v>1070.55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5"/>
      <c r="Y10" s="35"/>
      <c r="Z10" s="35"/>
    </row>
    <row r="11">
      <c r="A11" s="34"/>
      <c r="B11" s="43" t="s">
        <v>31</v>
      </c>
      <c r="C11" s="44">
        <f>('Ingreso Datos'!C9*'Ingreso Datos'!C23)+('Ingreso Datos'!C9*('Ingreso Datos'!C23*'Ingreso Datos'!D23))</f>
        <v>2141.0999999999999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5"/>
      <c r="Y11" s="35"/>
      <c r="Z11" s="35"/>
    </row>
    <row r="12">
      <c r="A12" s="34"/>
      <c r="B12" s="64" t="s">
        <v>48</v>
      </c>
      <c r="C12" s="46">
        <f>('Ingreso Datos'!C10*2%)/'Ingreso Datos'!C28</f>
        <v>601.125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5"/>
      <c r="Y12" s="35"/>
      <c r="Z12" s="35"/>
    </row>
    <row r="13">
      <c r="A13" s="34"/>
      <c r="B13" s="47" t="s">
        <v>49</v>
      </c>
      <c r="C13" s="48">
        <f>C9+C10+C11+C12</f>
        <v>62312.775000000001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5"/>
      <c r="Y13" s="35"/>
      <c r="Z13" s="35"/>
    </row>
    <row r="14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5"/>
      <c r="Y14" s="35"/>
      <c r="Z14" s="35"/>
    </row>
    <row r="1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5"/>
      <c r="Y15" s="35"/>
      <c r="Z15" s="35"/>
    </row>
    <row r="16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5"/>
      <c r="Y16" s="35"/>
      <c r="Z16" s="35"/>
    </row>
    <row r="17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5"/>
      <c r="Y17" s="35"/>
      <c r="Z17" s="35"/>
    </row>
    <row r="18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35"/>
      <c r="Z18" s="35"/>
    </row>
    <row r="19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5"/>
      <c r="Y19" s="35"/>
      <c r="Z19" s="35"/>
    </row>
    <row r="20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5"/>
      <c r="Y20" s="35"/>
      <c r="Z20" s="35"/>
    </row>
    <row r="21" ht="15.75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5"/>
      <c r="Y21" s="35"/>
      <c r="Z21" s="35"/>
    </row>
    <row r="22" ht="15.75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5"/>
      <c r="Y22" s="35"/>
      <c r="Z22" s="35"/>
    </row>
    <row r="23" ht="15.75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5"/>
      <c r="Y23" s="35"/>
      <c r="Z23" s="35"/>
    </row>
    <row r="24" ht="15.7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5"/>
      <c r="Y24" s="35"/>
      <c r="Z24" s="35"/>
    </row>
    <row r="25" ht="15.7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5"/>
      <c r="Y25" s="35"/>
      <c r="Z25" s="35"/>
    </row>
    <row r="26" ht="15.7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5"/>
      <c r="Z26" s="35"/>
    </row>
    <row r="27" ht="15.75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5"/>
      <c r="Y27" s="35"/>
      <c r="Z27" s="35"/>
    </row>
    <row r="28" ht="15.7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35"/>
      <c r="Z28" s="35"/>
    </row>
    <row r="29" ht="15.7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</row>
    <row r="30" ht="15.7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5"/>
      <c r="Y30" s="35"/>
      <c r="Z30" s="35"/>
    </row>
    <row r="31" ht="15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5"/>
      <c r="Y31" s="35"/>
      <c r="Z31" s="35"/>
    </row>
    <row r="32" ht="15.7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5"/>
      <c r="Z32" s="35"/>
    </row>
    <row r="33" ht="15.7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5"/>
      <c r="Z33" s="35"/>
    </row>
    <row r="34" ht="15.7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5"/>
      <c r="Z34" s="35"/>
    </row>
    <row r="35" ht="15.7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5"/>
      <c r="Z35" s="35"/>
    </row>
    <row r="36" ht="15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5"/>
      <c r="Y36" s="35"/>
      <c r="Z36" s="35"/>
    </row>
    <row r="37" ht="15.7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5"/>
      <c r="Y37" s="35"/>
      <c r="Z37" s="35"/>
    </row>
    <row r="38" ht="15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5"/>
      <c r="Y38" s="35"/>
      <c r="Z38" s="35"/>
    </row>
    <row r="39" ht="15.7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5"/>
      <c r="Y39" s="35"/>
      <c r="Z39" s="35"/>
    </row>
    <row r="40" ht="15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5"/>
      <c r="Y40" s="35"/>
      <c r="Z40" s="35"/>
    </row>
    <row r="41" ht="15.7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5"/>
      <c r="Y41" s="35"/>
      <c r="Z41" s="35"/>
    </row>
    <row r="42" ht="15.7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5"/>
      <c r="Y42" s="35"/>
      <c r="Z42" s="35"/>
    </row>
    <row r="43" ht="15.7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5"/>
      <c r="Y43" s="35"/>
      <c r="Z43" s="35"/>
    </row>
    <row r="44" ht="15.7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5"/>
      <c r="Y44" s="35"/>
      <c r="Z44" s="35"/>
    </row>
    <row r="45" ht="15.7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5"/>
      <c r="Y45" s="35"/>
      <c r="Z45" s="35"/>
    </row>
    <row r="46" ht="15.7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5"/>
      <c r="Y46" s="35"/>
      <c r="Z46" s="35"/>
    </row>
    <row r="47" ht="15.75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5"/>
      <c r="Y47" s="35"/>
      <c r="Z47" s="35"/>
    </row>
    <row r="48" ht="15.7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5"/>
      <c r="Y48" s="35"/>
      <c r="Z48" s="35"/>
    </row>
    <row r="49" ht="15.75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5"/>
      <c r="Y49" s="35"/>
      <c r="Z49" s="35"/>
    </row>
    <row r="50" ht="15.75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5"/>
      <c r="Y50" s="35"/>
      <c r="Z50" s="35"/>
    </row>
    <row r="51" ht="15.7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5"/>
      <c r="Y51" s="35"/>
      <c r="Z51" s="35"/>
    </row>
    <row r="52" ht="15.7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5"/>
      <c r="Y52" s="35"/>
      <c r="Z52" s="35"/>
    </row>
    <row r="53" ht="15.7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5"/>
      <c r="Y53" s="35"/>
      <c r="Z53" s="35"/>
    </row>
    <row r="54" ht="15.7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5"/>
      <c r="Y54" s="35"/>
      <c r="Z54" s="35"/>
    </row>
    <row r="55" ht="15.7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5"/>
      <c r="Y55" s="35"/>
      <c r="Z55" s="35"/>
    </row>
    <row r="56" ht="15.7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5"/>
      <c r="Y56" s="35"/>
      <c r="Z56" s="35"/>
    </row>
    <row r="57" ht="15.7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5"/>
      <c r="Y57" s="35"/>
      <c r="Z57" s="35"/>
    </row>
    <row r="58" ht="15.7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5"/>
      <c r="Y58" s="35"/>
      <c r="Z58" s="35"/>
    </row>
    <row r="59" ht="15.7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5"/>
      <c r="Y59" s="35"/>
      <c r="Z59" s="35"/>
    </row>
    <row r="60" ht="15.7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5"/>
      <c r="Y60" s="35"/>
      <c r="Z60" s="35"/>
    </row>
    <row r="61" ht="15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5"/>
      <c r="Y61" s="35"/>
      <c r="Z61" s="35"/>
    </row>
    <row r="62" ht="15.7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5"/>
      <c r="Y62" s="35"/>
      <c r="Z62" s="35"/>
    </row>
    <row r="63" ht="15.7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5"/>
      <c r="Y63" s="35"/>
      <c r="Z63" s="35"/>
    </row>
    <row r="64" ht="15.7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5"/>
      <c r="Y64" s="35"/>
      <c r="Z64" s="35"/>
    </row>
    <row r="65" ht="15.7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5"/>
      <c r="Y65" s="35"/>
      <c r="Z65" s="35"/>
    </row>
    <row r="66" ht="15.7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5"/>
      <c r="Y66" s="35"/>
      <c r="Z66" s="35"/>
    </row>
    <row r="67" ht="15.7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5"/>
      <c r="Y67" s="35"/>
      <c r="Z67" s="35"/>
    </row>
    <row r="68" ht="15.7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5"/>
      <c r="Y68" s="35"/>
      <c r="Z68" s="35"/>
    </row>
    <row r="69" ht="15.7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5"/>
      <c r="Y69" s="35"/>
      <c r="Z69" s="35"/>
    </row>
    <row r="70" ht="15.7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5"/>
      <c r="Y70" s="35"/>
      <c r="Z70" s="35"/>
    </row>
    <row r="71" ht="15.7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5"/>
      <c r="Y71" s="35"/>
      <c r="Z71" s="35"/>
    </row>
    <row r="72" ht="15.7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5"/>
      <c r="Y72" s="35"/>
      <c r="Z72" s="35"/>
    </row>
    <row r="73" ht="15.7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5"/>
      <c r="Y73" s="35"/>
      <c r="Z73" s="35"/>
    </row>
    <row r="74" ht="15.7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5"/>
      <c r="Y74" s="35"/>
      <c r="Z74" s="35"/>
    </row>
    <row r="75" ht="15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5"/>
      <c r="Y75" s="35"/>
      <c r="Z75" s="35"/>
    </row>
    <row r="76" ht="15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5"/>
      <c r="Y76" s="35"/>
      <c r="Z76" s="35"/>
    </row>
    <row r="77" ht="15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5"/>
      <c r="Y77" s="35"/>
      <c r="Z77" s="35"/>
    </row>
    <row r="78" ht="15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5"/>
      <c r="Y78" s="35"/>
      <c r="Z78" s="35"/>
    </row>
    <row r="79" ht="15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5"/>
      <c r="Y79" s="35"/>
      <c r="Z79" s="35"/>
    </row>
    <row r="80" ht="15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5"/>
      <c r="Y80" s="35"/>
      <c r="Z80" s="35"/>
    </row>
    <row r="81" ht="15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5"/>
      <c r="Y81" s="35"/>
      <c r="Z81" s="35"/>
    </row>
    <row r="82" ht="15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5"/>
      <c r="Y82" s="35"/>
      <c r="Z82" s="35"/>
    </row>
    <row r="83" ht="15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5"/>
      <c r="Y83" s="35"/>
      <c r="Z83" s="35"/>
    </row>
    <row r="84" ht="15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5"/>
      <c r="Y84" s="35"/>
      <c r="Z84" s="35"/>
    </row>
    <row r="85" ht="15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5"/>
      <c r="Y85" s="35"/>
      <c r="Z85" s="35"/>
    </row>
    <row r="86" ht="15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5"/>
      <c r="Y86" s="35"/>
      <c r="Z86" s="35"/>
    </row>
    <row r="87" ht="15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5"/>
      <c r="Y87" s="35"/>
      <c r="Z87" s="35"/>
    </row>
    <row r="88" ht="15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5"/>
      <c r="Y88" s="35"/>
      <c r="Z88" s="35"/>
    </row>
    <row r="89" ht="15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5"/>
      <c r="Y89" s="35"/>
      <c r="Z89" s="35"/>
    </row>
    <row r="90" ht="15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5"/>
      <c r="Y90" s="35"/>
      <c r="Z90" s="35"/>
    </row>
    <row r="91" ht="15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5"/>
      <c r="Y91" s="35"/>
      <c r="Z91" s="35"/>
    </row>
    <row r="92" ht="15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5"/>
      <c r="Y92" s="35"/>
      <c r="Z92" s="35"/>
    </row>
    <row r="93" ht="15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5"/>
      <c r="Y93" s="35"/>
      <c r="Z93" s="35"/>
    </row>
    <row r="94" ht="15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5"/>
      <c r="Y94" s="35"/>
      <c r="Z94" s="35"/>
    </row>
    <row r="95" ht="15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5"/>
      <c r="Y95" s="35"/>
      <c r="Z95" s="35"/>
    </row>
    <row r="96" ht="15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5"/>
      <c r="Y96" s="35"/>
      <c r="Z96" s="35"/>
    </row>
    <row r="97" ht="15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5"/>
      <c r="Y97" s="35"/>
      <c r="Z97" s="35"/>
    </row>
    <row r="98" ht="15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5"/>
      <c r="Y98" s="35"/>
      <c r="Z98" s="35"/>
    </row>
    <row r="99" ht="15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5"/>
      <c r="Y99" s="35"/>
      <c r="Z99" s="35"/>
    </row>
    <row r="100" ht="15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5"/>
      <c r="Y100" s="35"/>
      <c r="Z100" s="35"/>
    </row>
    <row r="101" ht="15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5"/>
      <c r="Y101" s="35"/>
      <c r="Z101" s="35"/>
    </row>
    <row r="102" ht="15.7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5"/>
      <c r="Y102" s="35"/>
      <c r="Z102" s="35"/>
    </row>
    <row r="103" ht="15.7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5"/>
      <c r="Y103" s="35"/>
      <c r="Z103" s="35"/>
    </row>
    <row r="104" ht="15.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5"/>
      <c r="Y104" s="35"/>
      <c r="Z104" s="35"/>
    </row>
    <row r="105" ht="15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5"/>
      <c r="Y105" s="35"/>
      <c r="Z105" s="35"/>
    </row>
    <row r="106" ht="15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5"/>
      <c r="Y106" s="35"/>
      <c r="Z106" s="35"/>
    </row>
    <row r="107" ht="15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5"/>
      <c r="Y107" s="35"/>
      <c r="Z107" s="35"/>
    </row>
    <row r="108" ht="15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5"/>
      <c r="Y108" s="35"/>
      <c r="Z108" s="35"/>
    </row>
    <row r="109" ht="15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5"/>
      <c r="Y109" s="35"/>
      <c r="Z109" s="35"/>
    </row>
    <row r="110" ht="15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5"/>
      <c r="Y110" s="35"/>
      <c r="Z110" s="35"/>
    </row>
    <row r="111" ht="15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5"/>
      <c r="Y111" s="35"/>
      <c r="Z111" s="35"/>
    </row>
    <row r="112" ht="15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5"/>
      <c r="Y112" s="35"/>
      <c r="Z112" s="35"/>
    </row>
    <row r="113" ht="15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5"/>
      <c r="Y113" s="35"/>
      <c r="Z113" s="35"/>
    </row>
    <row r="114" ht="15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5"/>
      <c r="Y114" s="35"/>
      <c r="Z114" s="35"/>
    </row>
    <row r="115" ht="15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5"/>
      <c r="Y115" s="35"/>
      <c r="Z115" s="35"/>
    </row>
    <row r="116" ht="15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5"/>
      <c r="Y116" s="35"/>
      <c r="Z116" s="35"/>
    </row>
    <row r="117" ht="15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5"/>
      <c r="Y117" s="35"/>
      <c r="Z117" s="35"/>
    </row>
    <row r="118" ht="15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5"/>
      <c r="Y118" s="35"/>
      <c r="Z118" s="35"/>
    </row>
    <row r="119" ht="15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5"/>
      <c r="Y119" s="35"/>
      <c r="Z119" s="35"/>
    </row>
    <row r="120" ht="15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5"/>
      <c r="Y120" s="35"/>
      <c r="Z120" s="35"/>
    </row>
    <row r="121" ht="15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5"/>
      <c r="Y121" s="35"/>
      <c r="Z121" s="35"/>
    </row>
    <row r="122" ht="15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5"/>
      <c r="Y122" s="35"/>
      <c r="Z122" s="35"/>
    </row>
    <row r="123" ht="15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5"/>
      <c r="Y123" s="35"/>
      <c r="Z123" s="35"/>
    </row>
    <row r="124" ht="15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5"/>
      <c r="Y124" s="35"/>
      <c r="Z124" s="35"/>
    </row>
    <row r="125" ht="15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5"/>
      <c r="Y125" s="35"/>
      <c r="Z125" s="35"/>
    </row>
    <row r="126" ht="15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5"/>
      <c r="Y126" s="35"/>
      <c r="Z126" s="35"/>
    </row>
    <row r="127" ht="15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5"/>
      <c r="Y127" s="35"/>
      <c r="Z127" s="35"/>
    </row>
    <row r="128" ht="15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5"/>
      <c r="Y128" s="35"/>
      <c r="Z128" s="35"/>
    </row>
    <row r="129" ht="15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5"/>
      <c r="Y129" s="35"/>
      <c r="Z129" s="35"/>
    </row>
    <row r="130" ht="15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5"/>
      <c r="Y130" s="35"/>
      <c r="Z130" s="35"/>
    </row>
    <row r="131" ht="15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5"/>
      <c r="Y131" s="35"/>
      <c r="Z131" s="35"/>
    </row>
    <row r="132" ht="15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5"/>
      <c r="Y132" s="35"/>
      <c r="Z132" s="35"/>
    </row>
    <row r="133" ht="15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5"/>
      <c r="Y133" s="35"/>
      <c r="Z133" s="35"/>
    </row>
    <row r="134" ht="15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5"/>
      <c r="Y134" s="35"/>
      <c r="Z134" s="35"/>
    </row>
    <row r="135" ht="15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5"/>
      <c r="Y135" s="35"/>
      <c r="Z135" s="35"/>
    </row>
    <row r="136" ht="15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5"/>
      <c r="Y136" s="35"/>
      <c r="Z136" s="35"/>
    </row>
    <row r="137" ht="15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5"/>
      <c r="Y137" s="35"/>
      <c r="Z137" s="35"/>
    </row>
    <row r="138" ht="15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5"/>
      <c r="Y138" s="35"/>
      <c r="Z138" s="35"/>
    </row>
    <row r="139" ht="15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5"/>
      <c r="Y139" s="35"/>
      <c r="Z139" s="35"/>
    </row>
    <row r="140" ht="15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5"/>
      <c r="Y140" s="35"/>
      <c r="Z140" s="35"/>
    </row>
    <row r="141" ht="15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5"/>
      <c r="Y141" s="35"/>
      <c r="Z141" s="35"/>
    </row>
    <row r="142" ht="15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5"/>
      <c r="Y142" s="35"/>
      <c r="Z142" s="35"/>
    </row>
    <row r="143" ht="15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5"/>
      <c r="Y143" s="35"/>
      <c r="Z143" s="35"/>
    </row>
    <row r="144" ht="15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5"/>
      <c r="Y144" s="35"/>
      <c r="Z144" s="35"/>
    </row>
    <row r="145" ht="15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5"/>
      <c r="Y145" s="35"/>
      <c r="Z145" s="35"/>
    </row>
    <row r="146" ht="15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5"/>
      <c r="Y146" s="35"/>
      <c r="Z146" s="35"/>
    </row>
    <row r="147" ht="15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5"/>
      <c r="Y147" s="35"/>
      <c r="Z147" s="35"/>
    </row>
    <row r="148" ht="15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5"/>
      <c r="Y148" s="35"/>
      <c r="Z148" s="35"/>
    </row>
    <row r="149" ht="15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5"/>
      <c r="Y149" s="35"/>
      <c r="Z149" s="35"/>
    </row>
    <row r="150" ht="15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5"/>
      <c r="Y150" s="35"/>
      <c r="Z150" s="35"/>
    </row>
    <row r="151" ht="15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5"/>
      <c r="Y151" s="35"/>
      <c r="Z151" s="35"/>
    </row>
    <row r="152" ht="15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5"/>
      <c r="Y152" s="35"/>
      <c r="Z152" s="35"/>
    </row>
    <row r="153" ht="15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5"/>
      <c r="Y153" s="35"/>
      <c r="Z153" s="35"/>
    </row>
    <row r="154" ht="15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5"/>
      <c r="Y154" s="35"/>
      <c r="Z154" s="35"/>
    </row>
    <row r="155" ht="15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5"/>
      <c r="Y155" s="35"/>
      <c r="Z155" s="35"/>
    </row>
    <row r="156" ht="15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5"/>
      <c r="Y156" s="35"/>
      <c r="Z156" s="35"/>
    </row>
    <row r="157" ht="15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5"/>
      <c r="Y157" s="35"/>
      <c r="Z157" s="35"/>
    </row>
    <row r="158" ht="15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5"/>
      <c r="Y158" s="35"/>
      <c r="Z158" s="35"/>
    </row>
    <row r="159" ht="15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5"/>
      <c r="Y159" s="35"/>
      <c r="Z159" s="35"/>
    </row>
    <row r="160" ht="15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5"/>
      <c r="Y160" s="35"/>
      <c r="Z160" s="35"/>
    </row>
    <row r="161" ht="15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5"/>
      <c r="Y161" s="35"/>
      <c r="Z161" s="35"/>
    </row>
    <row r="162" ht="15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5"/>
      <c r="Y162" s="35"/>
      <c r="Z162" s="35"/>
    </row>
    <row r="163" ht="15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5"/>
      <c r="Y163" s="35"/>
      <c r="Z163" s="35"/>
    </row>
    <row r="164" ht="15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5"/>
      <c r="Y164" s="35"/>
      <c r="Z164" s="35"/>
    </row>
    <row r="165" ht="15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5"/>
      <c r="Y165" s="35"/>
      <c r="Z165" s="35"/>
    </row>
    <row r="166" ht="15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5"/>
      <c r="Y166" s="35"/>
      <c r="Z166" s="35"/>
    </row>
    <row r="167" ht="15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5"/>
      <c r="Y167" s="35"/>
      <c r="Z167" s="35"/>
    </row>
    <row r="168" ht="15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5"/>
      <c r="Y168" s="35"/>
      <c r="Z168" s="35"/>
    </row>
    <row r="169" ht="15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5"/>
      <c r="Y169" s="35"/>
      <c r="Z169" s="35"/>
    </row>
    <row r="170" ht="15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5"/>
      <c r="Y170" s="35"/>
      <c r="Z170" s="35"/>
    </row>
    <row r="171" ht="15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5"/>
      <c r="Y171" s="35"/>
      <c r="Z171" s="35"/>
    </row>
    <row r="172" ht="15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5"/>
      <c r="Y172" s="35"/>
      <c r="Z172" s="35"/>
    </row>
    <row r="173" ht="15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5"/>
      <c r="Y173" s="35"/>
      <c r="Z173" s="35"/>
    </row>
    <row r="174" ht="15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5"/>
      <c r="Y174" s="35"/>
      <c r="Z174" s="35"/>
    </row>
    <row r="175" ht="15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5"/>
      <c r="Y175" s="35"/>
      <c r="Z175" s="35"/>
    </row>
    <row r="176" ht="15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5"/>
      <c r="Y176" s="35"/>
      <c r="Z176" s="35"/>
    </row>
    <row r="177" ht="15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5"/>
      <c r="Y177" s="35"/>
      <c r="Z177" s="35"/>
    </row>
    <row r="178" ht="15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5"/>
      <c r="Y178" s="35"/>
      <c r="Z178" s="35"/>
    </row>
    <row r="179" ht="15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5"/>
      <c r="Y179" s="35"/>
      <c r="Z179" s="35"/>
    </row>
    <row r="180" ht="15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5"/>
      <c r="Y180" s="35"/>
      <c r="Z180" s="35"/>
    </row>
    <row r="181" ht="15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5"/>
      <c r="Y181" s="35"/>
      <c r="Z181" s="35"/>
    </row>
    <row r="182" ht="15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5"/>
      <c r="Y182" s="35"/>
      <c r="Z182" s="35"/>
    </row>
    <row r="183" ht="15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5"/>
      <c r="Y183" s="35"/>
      <c r="Z183" s="35"/>
    </row>
    <row r="184" ht="15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5"/>
      <c r="Y184" s="35"/>
      <c r="Z184" s="35"/>
    </row>
    <row r="185" ht="15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5"/>
      <c r="Y185" s="35"/>
      <c r="Z185" s="35"/>
    </row>
    <row r="186" ht="15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5"/>
      <c r="Y186" s="35"/>
      <c r="Z186" s="35"/>
    </row>
    <row r="187" ht="15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5"/>
      <c r="Y187" s="35"/>
      <c r="Z187" s="35"/>
    </row>
    <row r="188" ht="15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5"/>
      <c r="Y188" s="35"/>
      <c r="Z188" s="35"/>
    </row>
    <row r="189" ht="15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5"/>
      <c r="Y189" s="35"/>
      <c r="Z189" s="35"/>
    </row>
    <row r="190" ht="15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5"/>
      <c r="Y190" s="35"/>
      <c r="Z190" s="35"/>
    </row>
    <row r="191" ht="15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5"/>
      <c r="Y191" s="35"/>
      <c r="Z191" s="35"/>
    </row>
    <row r="192" ht="15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5"/>
      <c r="Y192" s="35"/>
      <c r="Z192" s="35"/>
    </row>
    <row r="193" ht="15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5"/>
      <c r="Y193" s="35"/>
      <c r="Z193" s="35"/>
    </row>
    <row r="194" ht="15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5"/>
      <c r="Y194" s="35"/>
      <c r="Z194" s="35"/>
    </row>
    <row r="195" ht="15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5"/>
      <c r="Y195" s="35"/>
      <c r="Z195" s="35"/>
    </row>
    <row r="196" ht="15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5"/>
      <c r="Y196" s="35"/>
      <c r="Z196" s="35"/>
    </row>
    <row r="197" ht="15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5"/>
      <c r="Y197" s="35"/>
      <c r="Z197" s="35"/>
    </row>
    <row r="198" ht="15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5"/>
      <c r="Y198" s="35"/>
      <c r="Z198" s="35"/>
    </row>
    <row r="199" ht="15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5"/>
      <c r="Y199" s="35"/>
      <c r="Z199" s="35"/>
    </row>
    <row r="200" ht="15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5"/>
      <c r="Y200" s="35"/>
      <c r="Z200" s="35"/>
    </row>
    <row r="201" ht="15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5"/>
      <c r="Y201" s="35"/>
      <c r="Z201" s="35"/>
    </row>
    <row r="202" ht="15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5"/>
      <c r="Y202" s="35"/>
      <c r="Z202" s="35"/>
    </row>
    <row r="203" ht="15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5"/>
      <c r="Y203" s="35"/>
      <c r="Z203" s="35"/>
    </row>
    <row r="204" ht="15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5"/>
      <c r="Y204" s="35"/>
      <c r="Z204" s="35"/>
    </row>
    <row r="205" ht="15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5"/>
      <c r="Y205" s="35"/>
      <c r="Z205" s="35"/>
    </row>
    <row r="206" ht="15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5"/>
      <c r="Y206" s="35"/>
      <c r="Z206" s="35"/>
    </row>
    <row r="207" ht="15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5"/>
      <c r="Y207" s="35"/>
      <c r="Z207" s="35"/>
    </row>
    <row r="208" ht="15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5"/>
      <c r="Y208" s="35"/>
      <c r="Z208" s="35"/>
    </row>
    <row r="209" ht="15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5"/>
      <c r="Y209" s="35"/>
      <c r="Z209" s="35"/>
    </row>
    <row r="210" ht="15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5"/>
      <c r="Y210" s="35"/>
      <c r="Z210" s="35"/>
    </row>
    <row r="211" ht="15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5"/>
      <c r="Y211" s="35"/>
      <c r="Z211" s="35"/>
    </row>
    <row r="212" ht="15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5"/>
      <c r="Y212" s="35"/>
      <c r="Z212" s="35"/>
    </row>
    <row r="213" ht="15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5"/>
      <c r="Y213" s="35"/>
      <c r="Z213" s="35"/>
    </row>
    <row r="214" ht="15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5"/>
      <c r="Y214" s="35"/>
      <c r="Z214" s="35"/>
    </row>
    <row r="215" ht="15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5"/>
      <c r="Y215" s="35"/>
      <c r="Z215" s="35"/>
    </row>
    <row r="216" ht="15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5"/>
      <c r="Y216" s="35"/>
      <c r="Z216" s="35"/>
    </row>
    <row r="217" ht="15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5"/>
      <c r="Y217" s="35"/>
      <c r="Z217" s="35"/>
    </row>
    <row r="218" ht="15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5"/>
      <c r="Y218" s="35"/>
      <c r="Z218" s="35"/>
    </row>
    <row r="219" ht="15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5"/>
      <c r="Y219" s="35"/>
      <c r="Z219" s="35"/>
    </row>
    <row r="220" ht="15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5"/>
      <c r="Y220" s="35"/>
      <c r="Z220" s="35"/>
    </row>
    <row r="221" ht="15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ht="15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ht="15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ht="15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ht="15.7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t="15.7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t="15.7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t="15.7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ht="15.7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ht="15.7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ht="15.7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ht="15.7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ht="15.7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ht="15.7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ht="15.7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ht="15.7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ht="15.7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ht="15.7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ht="15.7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ht="15.7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ht="15.7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ht="15.7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ht="15.7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ht="15.7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ht="15.7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ht="15.7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ht="15.7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t="15.7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t="15.7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t="15.7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t="15.7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t="15.7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t="15.7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t="15.7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t="15.7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t="15.7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t="15.7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t="15.7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t="15.7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t="15.7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t="15.7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t="15.7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t="15.7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t="15.7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t="15.7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t="15.7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t="15.7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t="15.7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t="15.7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t="15.7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t="15.7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t="15.7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t="15.7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t="15.7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t="15.7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t="15.7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t="15.7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t="15.7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t="15.7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t="15.7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t="15.7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t="15.7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t="15.7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t="15.7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t="15.7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t="15.7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t="15.7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t="15.7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t="15.7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t="15.7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t="15.7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t="15.7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t="15.7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t="15.7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t="15.7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t="15.7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t="15.7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t="15.7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t="15.7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t="15.7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t="15.7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t="15.7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t="15.7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t="15.7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t="15.7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t="15.7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t="15.7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t="15.7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t="15.7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t="15.7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t="15.7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t="15.7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t="15.7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t="15.7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t="15.7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t="15.7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t="15.7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t="15.7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t="15.7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t="15.7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t="15.7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t="15.7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t="15.7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t="15.7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t="15.7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t="15.7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t="15.7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t="15.7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t="15.7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t="15.7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t="15.7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t="15.7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t="15.7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t="15.7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t="15.7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t="15.7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t="15.7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t="15.7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t="15.7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t="15.7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t="15.7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t="15.7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t="15.7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t="15.7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t="15.7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t="15.7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t="15.7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t="15.7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t="15.7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t="15.7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t="15.7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t="15.7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t="15.7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t="15.7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t="15.7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t="15.7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t="15.7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t="15.7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t="15.7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t="15.7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t="15.7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t="15.7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t="15.7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t="15.7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t="15.7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t="15.7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t="15.7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t="15.7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t="15.7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t="15.7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t="15.7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t="15.7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t="15.7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t="15.7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t="15.7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t="15.7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t="15.7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t="15.7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t="15.7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t="15.7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t="15.7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t="15.7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t="15.7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t="15.7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t="15.7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t="15.7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t="15.7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t="15.7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t="15.7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t="15.7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t="15.7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t="15.7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t="15.7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t="15.7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t="15.7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t="15.7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t="15.7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t="15.7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t="15.7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t="15.7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t="15.7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t="15.7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t="15.7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t="15.7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t="15.7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t="15.7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t="15.7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t="15.7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t="15.7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t="15.7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t="15.7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t="15.7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t="15.7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t="15.7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t="15.7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t="15.7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t="15.7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t="15.7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t="15.7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t="15.7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t="15.7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t="15.7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t="15.7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t="15.7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t="15.7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t="15.7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t="15.7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t="15.7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t="15.7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t="15.7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t="15.7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t="15.7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t="15.7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t="15.7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t="15.7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t="15.7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t="15.7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t="15.7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t="15.7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t="15.7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t="15.7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t="15.7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t="15.7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t="15.7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t="15.7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t="15.7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t="15.7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t="15.7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t="15.7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t="15.7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t="15.7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t="15.7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t="15.7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t="15.7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t="15.7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t="15.7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t="15.7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t="15.7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t="15.7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t="15.7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t="15.7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t="15.7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t="15.7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t="15.7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t="15.7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t="15.7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t="15.7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t="15.7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t="15.7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t="15.7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t="15.7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t="15.7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t="15.7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t="15.7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t="15.7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t="15.7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t="15.7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t="15.7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t="15.7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t="15.7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t="15.7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t="15.7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t="15.7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t="15.7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t="15.7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t="15.7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t="15.7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t="15.7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t="15.7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t="15.7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t="15.7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t="15.7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t="15.7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t="15.7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t="15.7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t="15.7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t="15.7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t="15.7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t="15.7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t="15.7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t="15.7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t="15.7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t="15.7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t="15.7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t="15.7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t="15.7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t="15.7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t="15.7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t="15.7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t="15.7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t="15.7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t="15.7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t="15.7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t="15.7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t="15.7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t="15.7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t="15.7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t="15.7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t="15.7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t="15.7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t="15.7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t="15.7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t="15.7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t="15.7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t="15.7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t="15.7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t="15.7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t="15.7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t="15.7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t="15.7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t="15.7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t="15.7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t="15.7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t="15.7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t="15.7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t="15.7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t="15.7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t="15.7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t="15.7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t="15.7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t="15.7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t="15.7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t="15.7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t="15.7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t="15.7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t="15.7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t="15.7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t="15.7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t="15.7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t="15.7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t="15.7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t="15.7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t="15.7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t="15.7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t="15.7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t="15.7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t="15.7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t="15.7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t="15.7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t="15.7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t="15.7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t="15.7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t="15.7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t="15.7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t="15.7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t="15.7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t="15.7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t="15.7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t="15.7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t="15.7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t="15.7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t="15.7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t="15.7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t="15.7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t="15.7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t="15.7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t="15.7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t="15.7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t="15.7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t="15.7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t="15.7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t="15.7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t="15.7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t="15.7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t="15.7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t="15.7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t="15.7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t="15.7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t="15.7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t="15.7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t="15.7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t="15.7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t="15.7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t="15.7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t="15.7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t="15.7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t="15.7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t="15.7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t="15.7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t="15.7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t="15.7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t="15.7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t="15.7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t="15.7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t="15.7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t="15.7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t="15.7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t="15.7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ht="15.7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ht="15.7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ht="15.7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ht="15.7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ht="15.7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ht="15.7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ht="15.7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ht="15.7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ht="15.7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ht="15.7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ht="15.7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ht="15.7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ht="15.7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ht="15.7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ht="15.7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ht="15.7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ht="15.7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ht="15.7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ht="15.7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ht="15.7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ht="15.7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ht="15.7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ht="15.7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ht="15.7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ht="15.7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ht="15.7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ht="15.7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ht="15.7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ht="15.7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ht="15.7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ht="15.7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ht="15.7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ht="15.7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ht="15.7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ht="15.7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ht="15.7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ht="15.7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ht="15.7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ht="15.7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ht="15.7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ht="15.7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ht="15.7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ht="15.7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ht="15.7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ht="15.7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ht="15.7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ht="15.7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ht="15.7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ht="15.7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ht="15.7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ht="15.7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ht="15.7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ht="15.7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ht="15.7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ht="15.7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ht="15.7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ht="15.7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ht="15.7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ht="15.7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ht="15.7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ht="15.7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ht="15.7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ht="15.7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ht="15.7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ht="15.7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ht="15.7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ht="15.7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ht="15.7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ht="15.7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ht="15.7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ht="15.7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ht="15.7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ht="15.7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ht="15.7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ht="15.7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ht="15.7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ht="15.7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ht="15.7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ht="15.7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ht="15.7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ht="15.7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ht="15.7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ht="15.7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ht="15.7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ht="15.7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ht="15.7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ht="15.7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ht="15.7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ht="15.7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ht="15.7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ht="15.7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ht="15.7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ht="15.7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ht="15.7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ht="15.7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ht="15.7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ht="15.7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ht="15.7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ht="15.7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ht="15.7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ht="15.7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ht="15.7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ht="15.7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ht="15.7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ht="15.7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ht="15.7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ht="15.7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ht="15.7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ht="15.7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ht="15.7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ht="15.7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ht="15.7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ht="15.7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ht="15.7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ht="15.7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ht="15.7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ht="15.7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ht="15.7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ht="15.7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ht="15.7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ht="15.7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ht="15.7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ht="15.7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ht="15.7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ht="15.7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ht="15.7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ht="15.7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ht="15.7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ht="15.7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ht="15.7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ht="15.7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ht="15.7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ht="15.7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ht="15.7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ht="15.7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ht="15.7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ht="15.7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ht="15.7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ht="15.7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ht="15.7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ht="15.7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ht="15.7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ht="15.7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ht="15.7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ht="15.7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ht="15.7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ht="15.7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ht="15.7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ht="15.7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ht="15.7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ht="15.7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ht="15.7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ht="15.7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ht="15.7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ht="15.7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ht="15.7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ht="15.7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ht="15.7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ht="15.7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ht="15.7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ht="15.7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ht="15.7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ht="15.7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ht="15.7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ht="15.7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ht="15.7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ht="15.7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ht="15.7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ht="15.7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ht="15.7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ht="15.7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ht="15.7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ht="15.7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ht="15.7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ht="15.7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ht="15.7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ht="15.7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ht="15.7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ht="15.7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ht="15.7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ht="15.7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ht="15.7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ht="15.7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ht="15.7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ht="15.7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ht="15.7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ht="15.7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ht="15.7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ht="15.7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ht="15.7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ht="15.7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ht="15.7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ht="15.7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ht="15.7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ht="15.7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ht="15.7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ht="15.7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ht="15.7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ht="15.7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ht="15.7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ht="15.7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ht="15.7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ht="15.7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ht="15.7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ht="15.7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ht="15.7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ht="15.7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ht="15.7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ht="15.7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ht="15.7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ht="15.7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ht="15.7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ht="15.7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ht="15.7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ht="15.7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ht="15.7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ht="15.7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ht="15.7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ht="15.7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ht="15.7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ht="15.7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ht="15.7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ht="15.7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ht="15.7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ht="15.7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ht="15.7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ht="15.7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ht="15.7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ht="15.7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ht="15.7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ht="15.7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ht="15.7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ht="15.7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ht="15.7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ht="15.7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ht="15.7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ht="15.7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ht="15.7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ht="15.7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ht="15.7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ht="15.7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ht="15.7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ht="15.7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ht="15.7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ht="15.7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ht="15.7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ht="15.7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ht="15.7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ht="15.7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ht="15.7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ht="15.7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ht="15.7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ht="15.7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ht="15.7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ht="15.7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ht="15.7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ht="15.7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ht="15.7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ht="15.7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ht="15.7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ht="15.7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ht="15.7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ht="15.7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ht="15.7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ht="15.7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ht="15.7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ht="15.7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ht="15.7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ht="15.7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ht="15.7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ht="15.7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ht="15.7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ht="15.7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ht="15.7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ht="15.7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ht="15.7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ht="15.7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ht="15.7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ht="15.7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ht="15.7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ht="15.7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ht="15.7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ht="15.7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ht="15.7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ht="15.7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ht="15.7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ht="15.7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ht="15.7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ht="15.7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ht="15.7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ht="15.7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ht="15.7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ht="15.7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ht="15.7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ht="15.7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ht="15.7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ht="15.7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ht="15.7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ht="15.7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ht="15.7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ht="15.7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ht="15.7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ht="15.7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ht="15.7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ht="15.7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ht="15.7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ht="15.7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ht="15.7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ht="15.7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ht="15.7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ht="15.7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ht="15.7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ht="15.7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ht="15.7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ht="15.7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ht="15.7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ht="15.7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ht="15.7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ht="15.7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ht="15.7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ht="15.7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ht="15.7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ht="15.7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ht="15.7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ht="15.7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ht="15.7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ht="15.7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ht="15.7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ht="15.7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ht="15.7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ht="15.7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ht="15.7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ht="15.7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ht="15.7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ht="15.7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ht="15.7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ht="15.7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ht="15.7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ht="15.7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ht="15.7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ht="15.7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ht="15.7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ht="15.7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ht="15.7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ht="15.7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ht="15.7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ht="15.7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ht="15.7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ht="15.7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ht="15.7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ht="15.7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ht="15.7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ht="15.7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ht="15.7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ht="15.7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ht="15.7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ht="15.7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ht="15.7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ht="15.7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ht="15.7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ht="15.7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ht="15.7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ht="15.7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ht="15.7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ht="15.7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ht="15.7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ht="15.7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ht="15.7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ht="15.7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ht="15.7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ht="15.7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ht="15.7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ht="15.7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ht="15.7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ht="15.7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ht="15.7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ht="15.7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ht="15.7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ht="15.7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ht="15.7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ht="15.7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ht="15.7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ht="15.7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ht="15.7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ht="15.7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ht="15.7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ht="15.7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ht="15.7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ht="15.7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ht="15.7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ht="15.7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ht="15.7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1">
    <mergeCell ref="B7:C8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4C1130"/>
    <outlinePr applyStyles="0" summaryBelow="0" summaryRight="0" showOutlineSymbols="1"/>
    <pageSetUpPr autoPageBreaks="1" fitToPage="0"/>
  </sheetPr>
  <sheetViews>
    <sheetView showGridLines="0" zoomScale="100" workbookViewId="0">
      <selection activeCell="A1" activeCellId="0" sqref="A1"/>
    </sheetView>
  </sheetViews>
  <sheetFormatPr defaultColWidth="14.43" defaultRowHeight="15" customHeight="1"/>
  <cols>
    <col customWidth="1" min="1" max="1" width="6"/>
    <col customWidth="1" min="2" max="2" width="28.710000000000001"/>
    <col customWidth="1" min="3" max="3" width="15.43"/>
    <col customWidth="1" min="4" max="4" width="16.43"/>
    <col customWidth="1" min="5" max="5" width="4.8600000000000003"/>
    <col customWidth="1" min="6" max="6" width="44.859999999999999"/>
    <col customWidth="1" min="7" max="7" width="13.859999999999999"/>
    <col customWidth="1" min="8" max="8" width="16.43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>
      <c r="A2" s="6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>
      <c r="A3" s="6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>
      <c r="A4" s="66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>
      <c r="A5" s="66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>
      <c r="A6" s="66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</row>
    <row r="7">
      <c r="A7" s="67"/>
      <c r="B7" s="68" t="s">
        <v>46</v>
      </c>
      <c r="C7" s="40"/>
      <c r="D7" s="69"/>
      <c r="E7" s="69"/>
      <c r="F7" s="68" t="s">
        <v>50</v>
      </c>
      <c r="G7" s="70"/>
      <c r="H7" s="40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</row>
    <row r="8">
      <c r="A8" s="71"/>
      <c r="B8" s="60"/>
      <c r="C8" s="61"/>
      <c r="D8" s="69"/>
      <c r="E8" s="69"/>
      <c r="F8" s="72" t="s">
        <v>51</v>
      </c>
      <c r="G8" s="73"/>
      <c r="H8" s="37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</row>
    <row r="9">
      <c r="A9" s="35"/>
      <c r="B9" s="74" t="s">
        <v>4</v>
      </c>
      <c r="C9" s="75">
        <f>'Ingreso Datos'!C9</f>
        <v>58500</v>
      </c>
      <c r="D9" s="69"/>
      <c r="E9" s="69"/>
      <c r="F9" s="76" t="s">
        <v>52</v>
      </c>
      <c r="G9" s="77"/>
      <c r="H9" s="78">
        <f>C9</f>
        <v>58500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</row>
    <row r="10">
      <c r="A10" s="65"/>
      <c r="B10" s="79" t="s">
        <v>47</v>
      </c>
      <c r="C10" s="80">
        <f>Comprador!C10</f>
        <v>1070.55</v>
      </c>
      <c r="D10" s="69"/>
      <c r="E10" s="69"/>
      <c r="F10" s="72" t="s">
        <v>53</v>
      </c>
      <c r="G10" s="73"/>
      <c r="H10" s="37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</row>
    <row r="11">
      <c r="A11" s="65"/>
      <c r="B11" s="79" t="s">
        <v>31</v>
      </c>
      <c r="C11" s="80">
        <f>Comprador!C11</f>
        <v>2141.0999999999999</v>
      </c>
      <c r="D11" s="69"/>
      <c r="E11" s="69"/>
      <c r="F11" s="81" t="s">
        <v>54</v>
      </c>
      <c r="G11" s="81" t="s">
        <v>55</v>
      </c>
      <c r="H11" s="81" t="s">
        <v>56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</row>
    <row r="12">
      <c r="A12" s="65"/>
      <c r="B12" s="82" t="s">
        <v>48</v>
      </c>
      <c r="C12" s="83">
        <f>Comprador!C12</f>
        <v>601.125</v>
      </c>
      <c r="D12" s="69"/>
      <c r="E12" s="69"/>
      <c r="F12" s="84" t="s">
        <v>57</v>
      </c>
      <c r="G12" s="85">
        <f>C21</f>
        <v>30000</v>
      </c>
      <c r="H12" s="86">
        <f>G12*12</f>
        <v>360000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</row>
    <row r="13">
      <c r="A13" s="87"/>
      <c r="B13" s="88" t="s">
        <v>49</v>
      </c>
      <c r="C13" s="89">
        <f>C9+C10+C11+C12</f>
        <v>62312.775000000001</v>
      </c>
      <c r="D13" s="69"/>
      <c r="E13" s="69"/>
      <c r="F13" s="90" t="s">
        <v>58</v>
      </c>
      <c r="G13" s="37"/>
      <c r="H13" s="91">
        <f>((H12/'Ingreso Datos'!C28)/(H9))</f>
        <v>0.13986013986013987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</row>
    <row r="14">
      <c r="A14" s="6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</row>
    <row r="15">
      <c r="A15" s="71"/>
      <c r="B15" s="92" t="s">
        <v>59</v>
      </c>
      <c r="C15" s="70"/>
      <c r="D15" s="40"/>
      <c r="E15" s="65"/>
      <c r="F15" s="59" t="s">
        <v>60</v>
      </c>
      <c r="G15" s="70"/>
      <c r="H15" s="40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</row>
    <row r="16">
      <c r="A16" s="66"/>
      <c r="B16" s="60"/>
      <c r="C16" s="93"/>
      <c r="D16" s="61"/>
      <c r="E16" s="65"/>
      <c r="F16" s="60"/>
      <c r="G16" s="93"/>
      <c r="H16" s="61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>
      <c r="A17" s="65"/>
      <c r="B17" s="94" t="s">
        <v>51</v>
      </c>
      <c r="C17" s="73"/>
      <c r="D17" s="37"/>
      <c r="E17" s="65"/>
      <c r="F17" s="36" t="s">
        <v>51</v>
      </c>
      <c r="G17" s="73"/>
      <c r="H17" s="37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>
      <c r="A18" s="66"/>
      <c r="B18" s="95" t="s">
        <v>61</v>
      </c>
      <c r="C18" s="77"/>
      <c r="D18" s="78">
        <f>C13</f>
        <v>62312.775000000001</v>
      </c>
      <c r="E18" s="87"/>
      <c r="F18" s="95" t="s">
        <v>61</v>
      </c>
      <c r="G18" s="77"/>
      <c r="H18" s="78">
        <f>D18</f>
        <v>62312.775000000001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>
      <c r="A19" s="66"/>
      <c r="B19" s="94" t="s">
        <v>53</v>
      </c>
      <c r="C19" s="73"/>
      <c r="D19" s="37"/>
      <c r="E19" s="65"/>
      <c r="F19" s="94" t="s">
        <v>53</v>
      </c>
      <c r="G19" s="73"/>
      <c r="H19" s="37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>
      <c r="A20" s="34"/>
      <c r="B20" s="96" t="s">
        <v>54</v>
      </c>
      <c r="C20" s="96" t="s">
        <v>55</v>
      </c>
      <c r="D20" s="96" t="s">
        <v>56</v>
      </c>
      <c r="E20" s="71"/>
      <c r="F20" s="96" t="s">
        <v>54</v>
      </c>
      <c r="G20" s="96" t="s">
        <v>55</v>
      </c>
      <c r="H20" s="96" t="s">
        <v>56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</row>
    <row r="21" ht="15.75" customHeight="1">
      <c r="A21" s="34"/>
      <c r="B21" s="97" t="s">
        <v>57</v>
      </c>
      <c r="C21" s="85">
        <f>'Ingreso Datos'!C31</f>
        <v>30000</v>
      </c>
      <c r="D21" s="86">
        <f>C21*12</f>
        <v>360000</v>
      </c>
      <c r="E21" s="66"/>
      <c r="F21" s="98" t="s">
        <v>62</v>
      </c>
      <c r="G21" s="85">
        <f>C21</f>
        <v>30000</v>
      </c>
      <c r="H21" s="86">
        <f>G21*12</f>
        <v>360000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ht="15.75" customHeight="1">
      <c r="A22" s="34"/>
      <c r="B22" s="94" t="s">
        <v>63</v>
      </c>
      <c r="C22" s="73"/>
      <c r="D22" s="37"/>
      <c r="E22" s="65"/>
      <c r="F22" s="94" t="s">
        <v>63</v>
      </c>
      <c r="G22" s="73"/>
      <c r="H22" s="37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ht="15.75" customHeight="1">
      <c r="A23" s="34"/>
      <c r="B23" s="98" t="s">
        <v>64</v>
      </c>
      <c r="C23" s="85">
        <f>C21*3%</f>
        <v>900</v>
      </c>
      <c r="D23" s="85">
        <f>C23*12</f>
        <v>10800</v>
      </c>
      <c r="E23" s="66"/>
      <c r="F23" s="98" t="s">
        <v>65</v>
      </c>
      <c r="G23" s="85">
        <f>G21*10.5%</f>
        <v>3150</v>
      </c>
      <c r="H23" s="85">
        <f>G23*12</f>
        <v>37800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ht="15.75" customHeight="1">
      <c r="A24" s="71"/>
      <c r="B24" s="98" t="s">
        <v>65</v>
      </c>
      <c r="C24" s="85">
        <f>C21*10.5%</f>
        <v>3150</v>
      </c>
      <c r="D24" s="85">
        <f>C24*12</f>
        <v>37800</v>
      </c>
      <c r="E24" s="34"/>
      <c r="F24" s="99" t="s">
        <v>7</v>
      </c>
      <c r="G24" s="100" t="s">
        <v>66</v>
      </c>
      <c r="H24" s="85">
        <f>D25</f>
        <v>5140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ht="15.75" customHeight="1">
      <c r="A25" s="101"/>
      <c r="B25" s="99" t="s">
        <v>7</v>
      </c>
      <c r="C25" s="100" t="s">
        <v>66</v>
      </c>
      <c r="D25" s="85">
        <f>'Ingreso Datos'!C11</f>
        <v>5140</v>
      </c>
      <c r="E25" s="34"/>
      <c r="F25" s="99" t="s">
        <v>9</v>
      </c>
      <c r="G25" s="100" t="s">
        <v>66</v>
      </c>
      <c r="H25" s="85">
        <f>D26</f>
        <v>911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ht="15.75" customHeight="1">
      <c r="A26" s="102"/>
      <c r="B26" s="99" t="s">
        <v>9</v>
      </c>
      <c r="C26" s="100" t="s">
        <v>66</v>
      </c>
      <c r="D26" s="85">
        <f>'Ingreso Datos'!C12</f>
        <v>911</v>
      </c>
      <c r="E26" s="34"/>
      <c r="F26" s="99" t="s">
        <v>11</v>
      </c>
      <c r="G26" s="85">
        <f>C27</f>
        <v>0</v>
      </c>
      <c r="H26" s="85">
        <f>G26*12</f>
        <v>0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ht="15.75" customHeight="1">
      <c r="A27" s="101"/>
      <c r="B27" s="99" t="s">
        <v>11</v>
      </c>
      <c r="C27" s="85">
        <f>'Ingreso Datos'!C13</f>
        <v>0</v>
      </c>
      <c r="D27" s="85">
        <f>C27*12</f>
        <v>0</v>
      </c>
      <c r="E27" s="34"/>
      <c r="F27" s="99" t="s">
        <v>12</v>
      </c>
      <c r="G27" s="85">
        <f>C28</f>
        <v>0</v>
      </c>
      <c r="H27" s="85">
        <f>G27*12</f>
        <v>0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ht="15.75" customHeight="1">
      <c r="A28" s="103"/>
      <c r="B28" s="99" t="s">
        <v>12</v>
      </c>
      <c r="C28" s="85">
        <f>C21*'Ingreso Datos'!C14</f>
        <v>0</v>
      </c>
      <c r="D28" s="85">
        <f>C28*12</f>
        <v>0</v>
      </c>
      <c r="E28" s="71"/>
      <c r="F28" s="104" t="s">
        <v>67</v>
      </c>
      <c r="G28" s="37"/>
      <c r="H28" s="105">
        <f>SUM(H23:H27)</f>
        <v>43851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ht="15.75" customHeight="1">
      <c r="A29" s="35"/>
      <c r="B29" s="104" t="s">
        <v>67</v>
      </c>
      <c r="C29" s="37"/>
      <c r="D29" s="86">
        <f>SUM(D23:D28)</f>
        <v>54651</v>
      </c>
      <c r="E29" s="101"/>
      <c r="F29" s="106"/>
      <c r="G29" s="106"/>
      <c r="H29" s="106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ht="15.75" customHeight="1">
      <c r="A30" s="35"/>
      <c r="B30" s="106"/>
      <c r="C30" s="106"/>
      <c r="D30" s="106"/>
      <c r="E30" s="102"/>
      <c r="H30" s="106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ht="15.75" customHeight="1">
      <c r="A31" s="35"/>
      <c r="B31" s="107" t="s">
        <v>68</v>
      </c>
      <c r="C31" s="78">
        <f>(D21-D29)/'Ingreso Datos'!C28</f>
        <v>6939.75</v>
      </c>
      <c r="D31" s="106"/>
      <c r="E31" s="101"/>
      <c r="F31" s="107" t="s">
        <v>68</v>
      </c>
      <c r="G31" s="78">
        <f>(H21-H28)/'Ingreso Datos'!C28</f>
        <v>7185.204545454545</v>
      </c>
      <c r="H31" s="101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ht="15.75" customHeight="1">
      <c r="A32" s="35"/>
      <c r="B32" s="101"/>
      <c r="C32" s="101"/>
      <c r="D32" s="101"/>
      <c r="E32" s="103"/>
      <c r="F32" s="101"/>
      <c r="G32" s="101"/>
      <c r="H32" s="34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ht="15.75" customHeight="1">
      <c r="A33" s="35"/>
      <c r="B33" s="108" t="s">
        <v>69</v>
      </c>
      <c r="C33" s="109">
        <f>C31/D18</f>
        <v>0.11136961883016765</v>
      </c>
      <c r="D33" s="34"/>
      <c r="E33" s="35"/>
      <c r="F33" s="108" t="s">
        <v>69</v>
      </c>
      <c r="G33" s="109">
        <f>G31/H18</f>
        <v>0.11530869144336045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ht="15.75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ht="15.7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ht="15.75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ht="15.7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ht="15.7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ht="15.7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ht="15.7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ht="15.7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ht="15.75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3" ht="15.7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  <row r="44" ht="15.7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</row>
    <row r="45" ht="15.7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  <row r="46" ht="15.7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</row>
    <row r="47" ht="15.7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</row>
    <row r="48" ht="15.7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</row>
    <row r="49" ht="15.7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</row>
    <row r="50" ht="15.7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</row>
    <row r="51" ht="15.7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</row>
    <row r="52" ht="15.7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</row>
    <row r="53" ht="15.7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</row>
    <row r="54" ht="15.7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</row>
    <row r="55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</row>
    <row r="56" ht="15.7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</row>
    <row r="57" ht="15.7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</row>
    <row r="58" ht="15.7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</row>
    <row r="59" ht="15.75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</row>
    <row r="60" ht="15.7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</row>
    <row r="61" ht="15.7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</row>
    <row r="62" ht="15.7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</row>
    <row r="63" ht="15.7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</row>
    <row r="64" ht="15.7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</row>
    <row r="65" ht="15.7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</row>
    <row r="66" ht="15.7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</row>
    <row r="67" ht="15.7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</row>
    <row r="68" ht="15.7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</row>
    <row r="69" ht="15.7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</row>
    <row r="70" ht="15.7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</row>
    <row r="71" ht="15.7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</row>
    <row r="72" ht="15.7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</row>
    <row r="73" ht="15.7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</row>
    <row r="74" ht="15.7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</row>
    <row r="75" ht="15.7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</row>
    <row r="76" ht="15.7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</row>
    <row r="77" ht="15.7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</row>
    <row r="78" ht="15.7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</row>
    <row r="79" ht="15.7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</row>
    <row r="80" ht="15.7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</row>
    <row r="81" ht="15.7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</row>
    <row r="82" ht="15.7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</row>
    <row r="83" ht="15.7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</row>
    <row r="84" ht="15.7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</row>
    <row r="85" ht="15.7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</row>
    <row r="86" ht="15.7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</row>
    <row r="87" ht="15.7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</row>
    <row r="88" ht="15.7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</row>
    <row r="89" ht="15.7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</row>
    <row r="90" ht="15.7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</row>
    <row r="91" ht="15.7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</row>
    <row r="92" ht="15.7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</row>
    <row r="93" ht="15.7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</row>
    <row r="94" ht="15.7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</row>
    <row r="95" ht="15.7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</row>
    <row r="96" ht="15.7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</row>
    <row r="97" ht="15.7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</row>
    <row r="98" ht="15.7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</row>
    <row r="99" ht="15.7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</row>
    <row r="100" ht="15.7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</row>
    <row r="101" ht="15.75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</row>
    <row r="102" ht="15.75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</row>
    <row r="103" ht="15.75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</row>
    <row r="104" ht="15.7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</row>
    <row r="105" ht="15.75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</row>
    <row r="106" ht="15.75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</row>
    <row r="107" ht="15.75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</row>
    <row r="108" ht="15.75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</row>
    <row r="109" ht="15.7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</row>
    <row r="110" ht="15.75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</row>
    <row r="111" ht="15.75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</row>
    <row r="112" ht="15.75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</row>
    <row r="113" ht="15.75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</row>
    <row r="114" ht="15.75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</row>
    <row r="115" ht="15.75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</row>
    <row r="116" ht="15.75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</row>
    <row r="117" ht="15.75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</row>
    <row r="118" ht="15.75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</row>
    <row r="119" ht="15.75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</row>
    <row r="120" ht="15.75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</row>
    <row r="121" ht="15.75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</row>
    <row r="122" ht="15.75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</row>
    <row r="123" ht="15.75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</row>
    <row r="124" ht="15.75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</row>
    <row r="125" ht="15.75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</row>
    <row r="126" ht="15.75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</row>
    <row r="127" ht="15.75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</row>
    <row r="128" ht="15.75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</row>
    <row r="129" ht="15.75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</row>
    <row r="130" ht="15.75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</row>
    <row r="131" ht="15.75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</row>
    <row r="132" ht="15.75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</row>
    <row r="133" ht="15.75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</row>
    <row r="134" ht="15.75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</row>
    <row r="135" ht="15.75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</row>
    <row r="136" ht="15.75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</row>
    <row r="137" ht="15.75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</row>
    <row r="138" ht="15.75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</row>
    <row r="139" ht="15.75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</row>
    <row r="140" ht="15.75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</row>
    <row r="141" ht="15.75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</row>
    <row r="142" ht="15.75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</row>
    <row r="143" ht="15.75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</row>
    <row r="144" ht="15.75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</row>
    <row r="145" ht="15.75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</row>
    <row r="146" ht="15.75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</row>
    <row r="147" ht="15.75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</row>
    <row r="148" ht="15.75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</row>
    <row r="149" ht="15.75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</row>
    <row r="150" ht="15.75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</row>
    <row r="151" ht="15.75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</row>
    <row r="152" ht="15.75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</row>
    <row r="153" ht="15.75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</row>
    <row r="154" ht="15.75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</row>
    <row r="155" ht="15.75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</row>
    <row r="156" ht="15.75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</row>
    <row r="157" ht="15.75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</row>
    <row r="158" ht="15.75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</row>
    <row r="159" ht="15.75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</row>
    <row r="160" ht="15.75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</row>
    <row r="161" ht="15.75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</row>
    <row r="162" ht="15.75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</row>
    <row r="163" ht="15.75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</row>
    <row r="164" ht="15.75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</row>
    <row r="165" ht="15.75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</row>
    <row r="166" ht="15.75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</row>
    <row r="167" ht="15.7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</row>
    <row r="168" ht="15.75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</row>
    <row r="169" ht="15.75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</row>
    <row r="170" ht="15.75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</row>
    <row r="171" ht="15.75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</row>
    <row r="172" ht="15.75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</row>
    <row r="173" ht="15.75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</row>
    <row r="174" ht="15.75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</row>
    <row r="175" ht="15.75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</row>
    <row r="176" ht="15.75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</row>
    <row r="177" ht="15.75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</row>
    <row r="178" ht="15.75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</row>
    <row r="179" ht="15.75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</row>
    <row r="180" ht="15.75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</row>
    <row r="181" ht="15.75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</row>
    <row r="182" ht="15.75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</row>
    <row r="183" ht="15.75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</row>
    <row r="184" ht="15.75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</row>
    <row r="185" ht="15.75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</row>
    <row r="186" ht="15.75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</row>
    <row r="187" ht="15.75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</row>
    <row r="188" ht="15.75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</row>
    <row r="189" ht="15.75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</row>
    <row r="190" ht="15.75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</row>
    <row r="191" ht="15.75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</row>
    <row r="192" ht="15.75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</row>
    <row r="193" ht="15.75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</row>
    <row r="194" ht="15.75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</row>
    <row r="195" ht="15.75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</row>
    <row r="196" ht="15.75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</row>
    <row r="197" ht="15.75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</row>
    <row r="198" ht="15.75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</row>
    <row r="199" ht="15.75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</row>
    <row r="200" ht="15.75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</row>
    <row r="201" ht="15.75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</row>
    <row r="202" ht="15.75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</row>
    <row r="203" ht="15.75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</row>
    <row r="204" ht="15.75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</row>
    <row r="205" ht="15.75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</row>
    <row r="206" ht="15.75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</row>
    <row r="207" ht="15.75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</row>
    <row r="208" ht="15.75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</row>
    <row r="209" ht="15.75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</row>
    <row r="210" ht="15.75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</row>
    <row r="211" ht="15.75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</row>
    <row r="212" ht="15.75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</row>
    <row r="213" ht="15.75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</row>
    <row r="214" ht="15.75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</row>
    <row r="215" ht="15.75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</row>
    <row r="216" ht="15.75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</row>
    <row r="217" ht="15.75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</row>
    <row r="218" ht="15.75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</row>
    <row r="219" ht="15.75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</row>
    <row r="220" ht="15.75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</row>
    <row r="221" ht="15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</row>
    <row r="222" ht="15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</row>
    <row r="223" ht="15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</row>
    <row r="224" ht="15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</row>
    <row r="225" ht="15.7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</row>
    <row r="226" ht="15.7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</row>
    <row r="227" ht="15.7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</row>
    <row r="228" ht="15.7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</row>
    <row r="229" ht="15.7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</row>
    <row r="230" ht="15.7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</row>
    <row r="231" ht="15.7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</row>
    <row r="232" ht="15.7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</row>
    <row r="233" ht="15.7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</row>
    <row r="234" ht="15.7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</row>
    <row r="235" ht="15.7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</row>
    <row r="236" ht="15.7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</row>
    <row r="237" ht="15.7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</row>
    <row r="238" ht="15.7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</row>
    <row r="239" ht="15.7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</row>
    <row r="240" ht="15.7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</row>
    <row r="241" ht="15.7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</row>
    <row r="242" ht="15.7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</row>
    <row r="243" ht="15.7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</row>
    <row r="244" ht="15.7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</row>
    <row r="245" ht="15.7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</row>
    <row r="246" ht="15.7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</row>
    <row r="247" ht="15.7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</row>
    <row r="248" ht="15.7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</row>
    <row r="249" ht="15.7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</row>
    <row r="250" ht="15.7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</row>
    <row r="251" ht="15.7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</row>
    <row r="252" ht="15.7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</row>
    <row r="253" ht="15.7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</row>
    <row r="254" ht="15.7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</row>
    <row r="255" ht="15.7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</row>
    <row r="256" ht="15.7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</row>
    <row r="257" ht="15.7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</row>
    <row r="258" ht="15.7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</row>
    <row r="259" ht="15.7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</row>
    <row r="260" ht="15.7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</row>
    <row r="261" ht="15.7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</row>
    <row r="262" ht="15.7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</row>
    <row r="263" ht="15.7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</row>
    <row r="264" ht="15.7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</row>
    <row r="265" ht="15.7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</row>
    <row r="266" ht="15.7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</row>
    <row r="267" ht="15.7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</row>
    <row r="268" ht="15.7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</row>
    <row r="269" ht="15.7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</row>
    <row r="270" ht="15.7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</row>
    <row r="271" ht="15.7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</row>
    <row r="272" ht="15.7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</row>
    <row r="273" ht="15.7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</row>
    <row r="274" ht="15.7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</row>
    <row r="275" ht="15.7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</row>
    <row r="276" ht="15.7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</row>
    <row r="277" ht="15.7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</row>
    <row r="278" ht="15.7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</row>
    <row r="279" ht="15.7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</row>
    <row r="280" ht="15.7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</row>
    <row r="281" ht="15.7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</row>
    <row r="282" ht="15.7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</row>
    <row r="283" ht="15.7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</row>
    <row r="284" ht="15.7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</row>
    <row r="285" ht="15.7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</row>
    <row r="286" ht="15.7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</row>
    <row r="287" ht="15.7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</row>
    <row r="288" ht="15.7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</row>
    <row r="289" ht="15.7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</row>
    <row r="290" ht="15.7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</row>
    <row r="291" ht="15.7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</row>
    <row r="292" ht="15.7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</row>
    <row r="293" ht="15.7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</row>
    <row r="294" ht="15.7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</row>
    <row r="295" ht="15.7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</row>
    <row r="296" ht="15.7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</row>
    <row r="297" ht="15.7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</row>
    <row r="298" ht="15.7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</row>
    <row r="299" ht="15.7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</row>
    <row r="300" ht="15.7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</row>
    <row r="301" ht="15.7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</row>
    <row r="302" ht="15.7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</row>
    <row r="303" ht="15.7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</row>
    <row r="304" ht="15.7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</row>
    <row r="305" ht="15.7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</row>
    <row r="306" ht="15.7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</row>
    <row r="307" ht="15.7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</row>
    <row r="308" ht="15.7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</row>
    <row r="309" ht="15.7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</row>
    <row r="310" ht="15.7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</row>
    <row r="311" ht="15.7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</row>
    <row r="312" ht="15.7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</row>
    <row r="313" ht="15.7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</row>
    <row r="314" ht="15.7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</row>
    <row r="315" ht="15.7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</row>
    <row r="316" ht="15.7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</row>
    <row r="317" ht="15.7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</row>
    <row r="318" ht="15.7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</row>
    <row r="319" ht="15.7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</row>
    <row r="320" ht="15.7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</row>
    <row r="321" ht="15.7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</row>
    <row r="322" ht="15.7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</row>
    <row r="323" ht="15.7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</row>
    <row r="324" ht="15.7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</row>
    <row r="325" ht="15.7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</row>
    <row r="326" ht="15.7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</row>
    <row r="327" ht="15.7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</row>
    <row r="328" ht="15.7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</row>
    <row r="329" ht="15.7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</row>
    <row r="330" ht="15.7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</row>
    <row r="331" ht="15.7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</row>
    <row r="332" ht="15.7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</row>
    <row r="333" ht="15.7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</row>
    <row r="334" ht="15.7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</row>
    <row r="335" ht="15.7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</row>
    <row r="336" ht="15.7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</row>
    <row r="337" ht="15.7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</row>
    <row r="338" ht="15.7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</row>
    <row r="339" ht="15.7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</row>
    <row r="340" ht="15.7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</row>
    <row r="341" ht="15.7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</row>
    <row r="342" ht="15.7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</row>
    <row r="343" ht="15.7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</row>
    <row r="344" ht="15.7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</row>
    <row r="345" ht="15.7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</row>
    <row r="346" ht="15.7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</row>
    <row r="347" ht="15.7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</row>
    <row r="348" ht="15.7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</row>
    <row r="349" ht="15.7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</row>
    <row r="350" ht="15.7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</row>
    <row r="351" ht="15.7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</row>
    <row r="352" ht="15.7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</row>
    <row r="353" ht="15.7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</row>
    <row r="354" ht="15.7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</row>
    <row r="355" ht="15.7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</row>
    <row r="356" ht="15.7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</row>
    <row r="357" ht="15.7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</row>
    <row r="358" ht="15.7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</row>
    <row r="359" ht="15.7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</row>
    <row r="360" ht="15.7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</row>
    <row r="361" ht="15.7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</row>
    <row r="362" ht="15.7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</row>
    <row r="363" ht="15.7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</row>
    <row r="364" ht="15.7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</row>
    <row r="365" ht="15.7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</row>
    <row r="366" ht="15.7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</row>
    <row r="367" ht="15.7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</row>
    <row r="368" ht="15.7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</row>
    <row r="369" ht="15.7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</row>
    <row r="370" ht="15.7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</row>
    <row r="371" ht="15.7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</row>
    <row r="372" ht="15.7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</row>
    <row r="373" ht="15.7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</row>
    <row r="374" ht="15.7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</row>
    <row r="375" ht="15.7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</row>
    <row r="376" ht="15.7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</row>
    <row r="377" ht="15.7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</row>
    <row r="378" ht="15.7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</row>
    <row r="379" ht="15.7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</row>
    <row r="380" ht="15.7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</row>
    <row r="381" ht="15.7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</row>
    <row r="382" ht="15.7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</row>
    <row r="383" ht="15.7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</row>
    <row r="384" ht="15.7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</row>
    <row r="385" ht="15.7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</row>
    <row r="386" ht="15.7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</row>
    <row r="387" ht="15.7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</row>
    <row r="388" ht="15.7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</row>
    <row r="389" ht="15.7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</row>
    <row r="390" ht="15.7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</row>
    <row r="391" ht="15.7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</row>
    <row r="392" ht="15.7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</row>
    <row r="393" ht="15.7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</row>
    <row r="394" ht="15.7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</row>
    <row r="395" ht="15.7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</row>
    <row r="396" ht="15.7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</row>
    <row r="397" ht="15.7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</row>
    <row r="398" ht="15.7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</row>
    <row r="399" ht="15.7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</row>
    <row r="400" ht="15.7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</row>
    <row r="401" ht="15.7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</row>
    <row r="402" ht="15.7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</row>
    <row r="403" ht="15.7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</row>
    <row r="404" ht="15.7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</row>
    <row r="405" ht="15.7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</row>
    <row r="406" ht="15.7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</row>
    <row r="407" ht="15.7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</row>
    <row r="408" ht="15.7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</row>
    <row r="409" ht="15.7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</row>
    <row r="410" ht="15.7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</row>
    <row r="411" ht="15.7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</row>
    <row r="412" ht="15.7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</row>
    <row r="413" ht="15.7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</row>
    <row r="414" ht="15.7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</row>
    <row r="415" ht="15.7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</row>
    <row r="416" ht="15.7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</row>
    <row r="417" ht="15.7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</row>
    <row r="418" ht="15.7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</row>
    <row r="419" ht="15.7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</row>
    <row r="420" ht="15.7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</row>
    <row r="421" ht="15.7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</row>
    <row r="422" ht="15.7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</row>
    <row r="423" ht="15.7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</row>
    <row r="424" ht="15.7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</row>
    <row r="425" ht="15.7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</row>
    <row r="426" ht="15.7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</row>
    <row r="427" ht="15.7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</row>
    <row r="428" ht="15.7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</row>
    <row r="429" ht="15.7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</row>
    <row r="430" ht="15.7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</row>
    <row r="431" ht="15.7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</row>
    <row r="432" ht="15.7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</row>
    <row r="433" ht="15.7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</row>
    <row r="434" ht="15.7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</row>
    <row r="435" ht="15.7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</row>
    <row r="436" ht="15.7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</row>
    <row r="437" ht="15.7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</row>
    <row r="438" ht="15.7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</row>
    <row r="439" ht="15.7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</row>
    <row r="440" ht="15.7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</row>
    <row r="441" ht="15.7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</row>
    <row r="442" ht="15.7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</row>
    <row r="443" ht="15.7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</row>
    <row r="444" ht="15.7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</row>
    <row r="445" ht="15.7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</row>
    <row r="446" ht="15.7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</row>
    <row r="447" ht="15.7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</row>
    <row r="448" ht="15.7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</row>
    <row r="449" ht="15.7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</row>
    <row r="450" ht="15.7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</row>
    <row r="451" ht="15.7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</row>
    <row r="452" ht="15.7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</row>
    <row r="453" ht="15.7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</row>
    <row r="454" ht="15.7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</row>
    <row r="455" ht="15.7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</row>
    <row r="456" ht="15.7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</row>
    <row r="457" ht="15.7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</row>
    <row r="458" ht="15.7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</row>
    <row r="459" ht="15.7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</row>
    <row r="460" ht="15.7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</row>
    <row r="461" ht="15.7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</row>
    <row r="462" ht="15.7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</row>
    <row r="463" ht="15.7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</row>
    <row r="464" ht="15.7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</row>
    <row r="465" ht="15.7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</row>
    <row r="466" ht="15.7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</row>
    <row r="467" ht="15.7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</row>
    <row r="468" ht="15.7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</row>
    <row r="469" ht="15.7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</row>
    <row r="470" ht="15.7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</row>
    <row r="471" ht="15.7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</row>
    <row r="472" ht="15.7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</row>
    <row r="473" ht="15.7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</row>
    <row r="474" ht="15.7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</row>
    <row r="475" ht="15.7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</row>
    <row r="476" ht="15.7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</row>
    <row r="477" ht="15.7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</row>
    <row r="478" ht="15.7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</row>
    <row r="479" ht="15.7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</row>
    <row r="480" ht="15.7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</row>
    <row r="481" ht="15.7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</row>
    <row r="482" ht="15.7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</row>
    <row r="483" ht="15.7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</row>
    <row r="484" ht="15.7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</row>
    <row r="485" ht="15.7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</row>
    <row r="486" ht="15.7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</row>
    <row r="487" ht="15.7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</row>
    <row r="488" ht="15.7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</row>
    <row r="489" ht="15.7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</row>
    <row r="490" ht="15.7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</row>
    <row r="491" ht="15.7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</row>
    <row r="492" ht="15.7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</row>
    <row r="493" ht="15.7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</row>
    <row r="494" ht="15.7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</row>
    <row r="495" ht="15.7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</row>
    <row r="496" ht="15.7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</row>
    <row r="497" ht="15.7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</row>
    <row r="498" ht="15.7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</row>
    <row r="499" ht="15.7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</row>
    <row r="500" ht="15.7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</row>
    <row r="501" ht="15.7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</row>
    <row r="502" ht="15.7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</row>
    <row r="503" ht="15.7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</row>
    <row r="504" ht="15.7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</row>
    <row r="505" ht="15.7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</row>
    <row r="506" ht="15.7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</row>
    <row r="507" ht="15.7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</row>
    <row r="508" ht="15.7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</row>
    <row r="509" ht="15.7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</row>
    <row r="510" ht="15.7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</row>
    <row r="511" ht="15.7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</row>
    <row r="512" ht="15.7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</row>
    <row r="513" ht="15.7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</row>
    <row r="514" ht="15.7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</row>
    <row r="515" ht="15.7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</row>
    <row r="516" ht="15.7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</row>
    <row r="517" ht="15.7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</row>
    <row r="518" ht="15.7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</row>
    <row r="519" ht="15.7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</row>
    <row r="520" ht="15.7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</row>
    <row r="521" ht="15.7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</row>
    <row r="522" ht="15.7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</row>
    <row r="523" ht="15.7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</row>
    <row r="524" ht="15.7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</row>
    <row r="525" ht="15.7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</row>
    <row r="526" ht="15.7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</row>
    <row r="527" ht="15.7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</row>
    <row r="528" ht="15.7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</row>
    <row r="529" ht="15.7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</row>
    <row r="530" ht="15.7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</row>
    <row r="531" ht="15.7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</row>
    <row r="532" ht="15.7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</row>
    <row r="533" ht="15.7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</row>
    <row r="534" ht="15.7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</row>
    <row r="535" ht="15.7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</row>
    <row r="536" ht="15.7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</row>
    <row r="537" ht="15.7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</row>
    <row r="538" ht="15.7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</row>
    <row r="539" ht="15.7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</row>
    <row r="540" ht="15.7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</row>
    <row r="541" ht="15.7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</row>
    <row r="542" ht="15.7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</row>
    <row r="543" ht="15.7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</row>
    <row r="544" ht="15.7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</row>
    <row r="545" ht="15.7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</row>
    <row r="546" ht="15.7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</row>
    <row r="547" ht="15.7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</row>
    <row r="548" ht="15.7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</row>
    <row r="549" ht="15.7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</row>
    <row r="550" ht="15.7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</row>
    <row r="551" ht="15.7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</row>
    <row r="552" ht="15.7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</row>
    <row r="553" ht="15.7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</row>
    <row r="554" ht="15.7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</row>
    <row r="555" ht="15.7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</row>
    <row r="556" ht="15.7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</row>
    <row r="557" ht="15.7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</row>
    <row r="558" ht="15.7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</row>
    <row r="559" ht="15.7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</row>
    <row r="560" ht="15.7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</row>
    <row r="561" ht="15.7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</row>
    <row r="562" ht="15.7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</row>
    <row r="563" ht="15.7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</row>
    <row r="564" ht="15.7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</row>
    <row r="565" ht="15.7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</row>
    <row r="566" ht="15.7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</row>
    <row r="567" ht="15.7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</row>
    <row r="568" ht="15.7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</row>
    <row r="569" ht="15.7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</row>
    <row r="570" ht="15.7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</row>
    <row r="571" ht="15.7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</row>
    <row r="572" ht="15.7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</row>
    <row r="573" ht="15.7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</row>
    <row r="574" ht="15.7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</row>
    <row r="575" ht="15.7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</row>
    <row r="576" ht="15.7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</row>
    <row r="577" ht="15.7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</row>
    <row r="578" ht="15.7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</row>
    <row r="579" ht="15.7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</row>
    <row r="580" ht="15.7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</row>
    <row r="581" ht="15.7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</row>
    <row r="582" ht="15.7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</row>
    <row r="583" ht="15.7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</row>
    <row r="584" ht="15.7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</row>
    <row r="585" ht="15.7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</row>
    <row r="586" ht="15.7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</row>
    <row r="587" ht="15.7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</row>
    <row r="588" ht="15.7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</row>
    <row r="589" ht="15.7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</row>
    <row r="590" ht="15.7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</row>
    <row r="591" ht="15.7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</row>
    <row r="592" ht="15.7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</row>
    <row r="593" ht="15.7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</row>
    <row r="594" ht="15.7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</row>
    <row r="595" ht="15.7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</row>
    <row r="596" ht="15.7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</row>
    <row r="597" ht="15.7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</row>
    <row r="598" ht="15.7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</row>
    <row r="599" ht="15.7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</row>
    <row r="600" ht="15.7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</row>
    <row r="601" ht="15.7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</row>
    <row r="602" ht="15.7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</row>
    <row r="603" ht="15.7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</row>
    <row r="604" ht="15.7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</row>
    <row r="605" ht="15.7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</row>
    <row r="606" ht="15.7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</row>
    <row r="607" ht="15.7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</row>
    <row r="608" ht="15.7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</row>
    <row r="609" ht="15.7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</row>
    <row r="610" ht="15.7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</row>
    <row r="611" ht="15.7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</row>
    <row r="612" ht="15.7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</row>
    <row r="613" ht="15.7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</row>
    <row r="614" ht="15.7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</row>
    <row r="615" ht="15.7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</row>
    <row r="616" ht="15.7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</row>
    <row r="617" ht="15.7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</row>
    <row r="618" ht="15.7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</row>
    <row r="619" ht="15.7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</row>
    <row r="620" ht="15.7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</row>
    <row r="621" ht="15.7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</row>
    <row r="622" ht="15.7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</row>
    <row r="623" ht="15.7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</row>
    <row r="624" ht="15.7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</row>
    <row r="625" ht="15.7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</row>
    <row r="626" ht="15.7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</row>
    <row r="627" ht="15.7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</row>
    <row r="628" ht="15.7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</row>
    <row r="629" ht="15.7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</row>
    <row r="630" ht="15.7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</row>
    <row r="631" ht="15.7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</row>
    <row r="632" ht="15.7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</row>
    <row r="633" ht="15.7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</row>
    <row r="634" ht="15.7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</row>
    <row r="635" ht="15.7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</row>
    <row r="636" ht="15.7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</row>
    <row r="637" ht="15.7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</row>
    <row r="638" ht="15.7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</row>
    <row r="639" ht="15.7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</row>
    <row r="640" ht="15.7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</row>
    <row r="641" ht="15.7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</row>
    <row r="642" ht="15.7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</row>
    <row r="643" ht="15.7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</row>
    <row r="644" ht="15.7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</row>
    <row r="645" ht="15.7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</row>
    <row r="646" ht="15.7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</row>
    <row r="647" ht="15.7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</row>
    <row r="648" ht="15.7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</row>
    <row r="649" ht="15.7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</row>
    <row r="650" ht="15.7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</row>
    <row r="651" ht="15.7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</row>
    <row r="652" ht="15.7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</row>
    <row r="653" ht="15.7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</row>
    <row r="654" ht="15.7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</row>
    <row r="655" ht="15.7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</row>
    <row r="656" ht="15.7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</row>
    <row r="657" ht="15.7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</row>
    <row r="658" ht="15.7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</row>
    <row r="659" ht="15.7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</row>
    <row r="660" ht="15.7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</row>
    <row r="661" ht="15.7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</row>
    <row r="662" ht="15.7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</row>
    <row r="663" ht="15.7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</row>
    <row r="664" ht="15.7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</row>
    <row r="665" ht="15.7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</row>
    <row r="666" ht="15.7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</row>
    <row r="667" ht="15.7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</row>
    <row r="668" ht="15.7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</row>
    <row r="669" ht="15.7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</row>
    <row r="670" ht="15.7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</row>
    <row r="671" ht="15.7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</row>
    <row r="672" ht="15.7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</row>
    <row r="673" ht="15.7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</row>
    <row r="674" ht="15.7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</row>
    <row r="675" ht="15.7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</row>
    <row r="676" ht="15.7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</row>
    <row r="677" ht="15.7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</row>
    <row r="678" ht="15.7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</row>
    <row r="679" ht="15.7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</row>
    <row r="680" ht="15.7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</row>
    <row r="681" ht="15.7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</row>
    <row r="682" ht="15.7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</row>
    <row r="683" ht="15.7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</row>
    <row r="684" ht="15.7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</row>
    <row r="685" ht="15.7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</row>
    <row r="686" ht="15.7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</row>
    <row r="687" ht="15.7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</row>
    <row r="688" ht="15.7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</row>
    <row r="689" ht="15.7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</row>
    <row r="690" ht="15.7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</row>
    <row r="691" ht="15.7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</row>
    <row r="692" ht="15.7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</row>
    <row r="693" ht="15.7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</row>
    <row r="694" ht="15.7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</row>
    <row r="695" ht="15.7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</row>
    <row r="696" ht="15.7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</row>
    <row r="697" ht="15.7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</row>
    <row r="698" ht="15.7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</row>
    <row r="699" ht="15.7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</row>
    <row r="700" ht="15.7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</row>
    <row r="701" ht="15.7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</row>
    <row r="702" ht="15.7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</row>
    <row r="703" ht="15.7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</row>
    <row r="704" ht="15.7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</row>
    <row r="705" ht="15.7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</row>
    <row r="706" ht="15.7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</row>
    <row r="707" ht="15.7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</row>
    <row r="708" ht="15.7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</row>
    <row r="709" ht="15.7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</row>
    <row r="710" ht="15.7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</row>
    <row r="711" ht="15.7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</row>
    <row r="712" ht="15.7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</row>
    <row r="713" ht="15.7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</row>
    <row r="714" ht="15.7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</row>
    <row r="715" ht="15.7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</row>
    <row r="716" ht="15.7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</row>
    <row r="717" ht="15.7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</row>
    <row r="718" ht="15.7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</row>
    <row r="719" ht="15.7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</row>
    <row r="720" ht="15.7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</row>
    <row r="721" ht="15.7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</row>
    <row r="722" ht="15.7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</row>
    <row r="723" ht="15.7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</row>
    <row r="724" ht="15.7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</row>
    <row r="725" ht="15.7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</row>
    <row r="726" ht="15.7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</row>
    <row r="727" ht="15.7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</row>
    <row r="728" ht="15.7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</row>
    <row r="729" ht="15.7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</row>
    <row r="730" ht="15.7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</row>
    <row r="731" ht="15.7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</row>
    <row r="732" ht="15.7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</row>
    <row r="733" ht="15.7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</row>
    <row r="734" ht="15.7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</row>
    <row r="735" ht="15.7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</row>
    <row r="736" ht="15.7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</row>
    <row r="737" ht="15.7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</row>
    <row r="738" ht="15.7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</row>
    <row r="739" ht="15.7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</row>
    <row r="740" ht="15.7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</row>
    <row r="741" ht="15.7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</row>
    <row r="742" ht="15.7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</row>
    <row r="743" ht="15.7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</row>
    <row r="744" ht="15.7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</row>
    <row r="745" ht="15.7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</row>
    <row r="746" ht="15.7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</row>
    <row r="747" ht="15.7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</row>
    <row r="748" ht="15.7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</row>
    <row r="749" ht="15.7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</row>
    <row r="750" ht="15.7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</row>
    <row r="751" ht="15.7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</row>
    <row r="752" ht="15.7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</row>
    <row r="753" ht="15.7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</row>
    <row r="754" ht="15.7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</row>
    <row r="755" ht="15.7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</row>
    <row r="756" ht="15.7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</row>
    <row r="757" ht="15.7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</row>
    <row r="758" ht="15.7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</row>
    <row r="759" ht="15.7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</row>
    <row r="760" ht="15.7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</row>
    <row r="761" ht="15.7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</row>
    <row r="762" ht="15.7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</row>
    <row r="763" ht="15.7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</row>
    <row r="764" ht="15.7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</row>
    <row r="765" ht="15.7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</row>
    <row r="766" ht="15.7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</row>
    <row r="767" ht="15.7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</row>
    <row r="768" ht="15.7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</row>
    <row r="769" ht="15.7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</row>
    <row r="770" ht="15.7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</row>
    <row r="771" ht="15.7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</row>
    <row r="772" ht="15.7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</row>
    <row r="773" ht="15.7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</row>
    <row r="774" ht="15.7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</row>
    <row r="775" ht="15.7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</row>
    <row r="776" ht="15.7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</row>
    <row r="777" ht="15.7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</row>
    <row r="778" ht="15.7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</row>
    <row r="779" ht="15.7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</row>
    <row r="780" ht="15.7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</row>
    <row r="781" ht="15.7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</row>
    <row r="782" ht="15.7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</row>
    <row r="783" ht="15.7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</row>
    <row r="784" ht="15.7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</row>
    <row r="785" ht="15.7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</row>
    <row r="786" ht="15.7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</row>
    <row r="787" ht="15.7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</row>
    <row r="788" ht="15.7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</row>
    <row r="789" ht="15.7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</row>
    <row r="790" ht="15.7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</row>
    <row r="791" ht="15.7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</row>
    <row r="792" ht="15.7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</row>
    <row r="793" ht="15.7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</row>
    <row r="794" ht="15.7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</row>
    <row r="795" ht="15.7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</row>
    <row r="796" ht="15.7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</row>
    <row r="797" ht="15.7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</row>
    <row r="798" ht="15.7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</row>
    <row r="799" ht="15.7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</row>
    <row r="800" ht="15.7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</row>
    <row r="801" ht="15.7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</row>
    <row r="802" ht="15.7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</row>
    <row r="803" ht="15.7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</row>
    <row r="804" ht="15.7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</row>
    <row r="805" ht="15.7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</row>
    <row r="806" ht="15.7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</row>
    <row r="807" ht="15.7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</row>
    <row r="808" ht="15.7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</row>
    <row r="809" ht="15.7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</row>
    <row r="810" ht="15.7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</row>
    <row r="811" ht="15.7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</row>
    <row r="812" ht="15.7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</row>
    <row r="813" ht="15.7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</row>
    <row r="814" ht="15.7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</row>
    <row r="815" ht="15.7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</row>
    <row r="816" ht="15.7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</row>
    <row r="817" ht="15.7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</row>
    <row r="818" ht="15.7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</row>
    <row r="819" ht="15.7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</row>
    <row r="820" ht="15.7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</row>
    <row r="821" ht="15.7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</row>
    <row r="822" ht="15.7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</row>
    <row r="823" ht="15.7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</row>
    <row r="824" ht="15.7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</row>
    <row r="825" ht="15.7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</row>
    <row r="826" ht="15.7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</row>
    <row r="827" ht="15.7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</row>
    <row r="828" ht="15.7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</row>
    <row r="829" ht="15.7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</row>
    <row r="830" ht="15.7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</row>
    <row r="831" ht="15.7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</row>
    <row r="832" ht="15.7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</row>
    <row r="833" ht="15.7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</row>
    <row r="834" ht="15.7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</row>
    <row r="835" ht="15.7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</row>
    <row r="836" ht="15.7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</row>
    <row r="837" ht="15.7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</row>
    <row r="838" ht="15.7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</row>
    <row r="839" ht="15.7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</row>
    <row r="840" ht="15.7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</row>
    <row r="841" ht="15.7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</row>
    <row r="842" ht="15.7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</row>
    <row r="843" ht="15.7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</row>
    <row r="844" ht="15.7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</row>
    <row r="845" ht="15.7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</row>
    <row r="846" ht="15.7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</row>
    <row r="847" ht="15.7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</row>
    <row r="848" ht="15.7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</row>
    <row r="849" ht="15.7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</row>
    <row r="850" ht="15.7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</row>
    <row r="851" ht="15.7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</row>
    <row r="852" ht="15.7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</row>
    <row r="853" ht="15.7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</row>
    <row r="854" ht="15.7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</row>
    <row r="855" ht="15.7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</row>
    <row r="856" ht="15.7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</row>
    <row r="857" ht="15.7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</row>
    <row r="858" ht="15.7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</row>
    <row r="859" ht="15.7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</row>
    <row r="860" ht="15.7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</row>
    <row r="861" ht="15.7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</row>
    <row r="862" ht="15.7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</row>
    <row r="863" ht="15.7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</row>
    <row r="864" ht="15.7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</row>
    <row r="865" ht="15.7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</row>
    <row r="866" ht="15.7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</row>
    <row r="867" ht="15.7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</row>
    <row r="868" ht="15.7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</row>
    <row r="869" ht="15.7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</row>
    <row r="870" ht="15.7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</row>
    <row r="871" ht="15.7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</row>
    <row r="872" ht="15.7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</row>
    <row r="873" ht="15.7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</row>
    <row r="874" ht="15.7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</row>
    <row r="875" ht="15.7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</row>
    <row r="876" ht="15.7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</row>
    <row r="877" ht="15.7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</row>
    <row r="878" ht="15.7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</row>
    <row r="879" ht="15.7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</row>
    <row r="880" ht="15.7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</row>
    <row r="881" ht="15.7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</row>
    <row r="882" ht="15.7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</row>
    <row r="883" ht="15.7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</row>
    <row r="884" ht="15.7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</row>
    <row r="885" ht="15.7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</row>
    <row r="886" ht="15.7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</row>
    <row r="887" ht="15.7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</row>
    <row r="888" ht="15.7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</row>
    <row r="889" ht="15.7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</row>
    <row r="890" ht="15.7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</row>
    <row r="891" ht="15.7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</row>
    <row r="892" ht="15.7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</row>
    <row r="893" ht="15.7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</row>
    <row r="894" ht="15.7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</row>
    <row r="895" ht="15.7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</row>
    <row r="896" ht="15.7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</row>
    <row r="897" ht="15.7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</row>
    <row r="898" ht="15.7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</row>
    <row r="899" ht="15.7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</row>
    <row r="900" ht="15.7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</row>
    <row r="901" ht="15.7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</row>
    <row r="902" ht="15.7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</row>
    <row r="903" ht="15.7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</row>
    <row r="904" ht="15.7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</row>
    <row r="905" ht="15.7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</row>
    <row r="906" ht="15.7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</row>
    <row r="907" ht="15.7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</row>
    <row r="908" ht="15.7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</row>
    <row r="909" ht="15.7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</row>
    <row r="910" ht="15.7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</row>
    <row r="911" ht="15.7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</row>
    <row r="912" ht="15.7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</row>
    <row r="913" ht="15.7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</row>
    <row r="914" ht="15.7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</row>
    <row r="915" ht="15.7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</row>
    <row r="916" ht="15.7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</row>
    <row r="917" ht="15.7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</row>
    <row r="918" ht="15.7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</row>
    <row r="919" ht="15.7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</row>
    <row r="920" ht="15.7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</row>
    <row r="921" ht="15.7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</row>
    <row r="922" ht="15.7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</row>
    <row r="923" ht="15.7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</row>
    <row r="924" ht="15.7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</row>
    <row r="925" ht="15.7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</row>
    <row r="926" ht="15.7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</row>
    <row r="927" ht="15.7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</row>
    <row r="928" ht="15.7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</row>
    <row r="929" ht="15.7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</row>
    <row r="930" ht="15.7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</row>
    <row r="931" ht="15.7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</row>
    <row r="932" ht="15.7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</row>
    <row r="933" ht="15.7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</row>
    <row r="934" ht="15.7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</row>
    <row r="935" ht="15.7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</row>
    <row r="936" ht="15.7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</row>
    <row r="937" ht="15.7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</row>
    <row r="938" ht="15.7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</row>
    <row r="939" ht="15.7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</row>
    <row r="940" ht="15.7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</row>
    <row r="941" ht="15.7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</row>
    <row r="942" ht="15.7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</row>
    <row r="943" ht="15.7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</row>
    <row r="944" ht="15.7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</row>
    <row r="945" ht="15.7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</row>
    <row r="946" ht="15.7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</row>
    <row r="947" ht="15.7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</row>
    <row r="948" ht="15.7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</row>
    <row r="949" ht="15.7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</row>
    <row r="950" ht="15.7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</row>
    <row r="951" ht="15.7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</row>
    <row r="952" ht="15.7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</row>
    <row r="953" ht="15.7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</row>
    <row r="954" ht="15.7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</row>
    <row r="955" ht="15.7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</row>
    <row r="956" ht="15.7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</row>
    <row r="957" ht="15.7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</row>
    <row r="958" ht="15.7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</row>
    <row r="959" ht="15.7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</row>
    <row r="960" ht="15.7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</row>
    <row r="961" ht="15.7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</row>
    <row r="962" ht="15.7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</row>
    <row r="963" ht="15.7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</row>
    <row r="964" ht="15.7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</row>
    <row r="965" ht="15.7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</row>
    <row r="966" ht="15.7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</row>
    <row r="967" ht="15.7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</row>
    <row r="968" ht="15.7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</row>
    <row r="969" ht="15.7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</row>
    <row r="970" ht="15.7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</row>
    <row r="971" ht="15.7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</row>
    <row r="972" ht="15.7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</row>
    <row r="973" ht="15.7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</row>
    <row r="974" ht="15.7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</row>
    <row r="975" ht="15.7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</row>
    <row r="976" ht="15.7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</row>
    <row r="977" ht="15.7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</row>
    <row r="978" ht="15.7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</row>
    <row r="979" ht="15.7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</row>
    <row r="980" ht="15.7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</row>
    <row r="981" ht="15.7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</row>
    <row r="982" ht="15.7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</row>
    <row r="983" ht="15.7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</row>
    <row r="984" ht="15.7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</row>
    <row r="985" ht="15.7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</row>
    <row r="986" ht="15.7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</row>
    <row r="987" ht="15.7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</row>
    <row r="988" ht="15.7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</row>
    <row r="989" ht="15.7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</row>
    <row r="990" ht="15.7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</row>
    <row r="991" ht="15.7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</row>
    <row r="992" ht="15.7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</row>
    <row r="993" ht="15.7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</row>
    <row r="994" ht="15.7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</row>
    <row r="995" ht="15.7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</row>
    <row r="996" ht="15.7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</row>
    <row r="997" ht="15.7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</row>
    <row r="998" ht="15.7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</row>
    <row r="999" ht="15.7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</row>
    <row r="1000" ht="15.7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</row>
  </sheetData>
  <mergeCells count="18">
    <mergeCell ref="B7:C8"/>
    <mergeCell ref="F7:H7"/>
    <mergeCell ref="F8:H8"/>
    <mergeCell ref="F9:G9"/>
    <mergeCell ref="F10:H10"/>
    <mergeCell ref="F13:G13"/>
    <mergeCell ref="B15:D16"/>
    <mergeCell ref="F15:H16"/>
    <mergeCell ref="B17:D17"/>
    <mergeCell ref="F17:H17"/>
    <mergeCell ref="B18:C18"/>
    <mergeCell ref="F18:G18"/>
    <mergeCell ref="B19:D19"/>
    <mergeCell ref="F19:H19"/>
    <mergeCell ref="B22:D22"/>
    <mergeCell ref="F22:H22"/>
    <mergeCell ref="F28:G28"/>
    <mergeCell ref="B29:C29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ONLYOFFICE/8.1.1.27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</cp:coreProperties>
</file>